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1 - KOMUNIKACE" sheetId="2" r:id="rId2"/>
    <sheet name="SO 201-1 - VÝMĚNA VODOVODU" sheetId="3" r:id="rId3"/>
    <sheet name="SO 211-1 - VRN V+K" sheetId="4" r:id="rId4"/>
    <sheet name="SO 301-1 - OPRAVA KANALIZACE" sheetId="5" r:id="rId5"/>
    <sheet name="SO 401-1 - PŘÍPOJKY V+K" sheetId="6" r:id="rId6"/>
    <sheet name="SO 501-1 - VEŘEJNÉ OSVĚTLENÍ" sheetId="7" r:id="rId7"/>
    <sheet name="SO 101-2 - KOMUNIKACE" sheetId="8" r:id="rId8"/>
    <sheet name="SO 401-2 - VEŘEJNÉ OSVĚTLENÍ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101-1 - KOMUNIKACE'!$C$96:$K$408</definedName>
    <definedName name="_xlnm.Print_Area" localSheetId="1">'SO 101-1 - KOMUNIKACE'!$C$4:$J$41,'SO 101-1 - KOMUNIKACE'!$C$47:$J$76,'SO 101-1 - KOMUNIKACE'!$C$82:$K$408</definedName>
    <definedName name="_xlnm.Print_Titles" localSheetId="1">'SO 101-1 - KOMUNIKACE'!$96:$96</definedName>
    <definedName name="_xlnm._FilterDatabase" localSheetId="2" hidden="1">'SO 201-1 - VÝMĚNA VODOVODU'!$C$95:$K$406</definedName>
    <definedName name="_xlnm.Print_Area" localSheetId="2">'SO 201-1 - VÝMĚNA VODOVODU'!$C$4:$J$41,'SO 201-1 - VÝMĚNA VODOVODU'!$C$47:$J$75,'SO 201-1 - VÝMĚNA VODOVODU'!$C$81:$K$406</definedName>
    <definedName name="_xlnm.Print_Titles" localSheetId="2">'SO 201-1 - VÝMĚNA VODOVODU'!$95:$95</definedName>
    <definedName name="_xlnm._FilterDatabase" localSheetId="3" hidden="1">'SO 211-1 - VRN V+K'!$C$89:$K$116</definedName>
    <definedName name="_xlnm.Print_Area" localSheetId="3">'SO 211-1 - VRN V+K'!$C$4:$J$41,'SO 211-1 - VRN V+K'!$C$47:$J$69,'SO 211-1 - VRN V+K'!$C$75:$K$116</definedName>
    <definedName name="_xlnm.Print_Titles" localSheetId="3">'SO 211-1 - VRN V+K'!$89:$89</definedName>
    <definedName name="_xlnm._FilterDatabase" localSheetId="4" hidden="1">'SO 301-1 - OPRAVA KANALIZACE'!$C$97:$K$298</definedName>
    <definedName name="_xlnm.Print_Area" localSheetId="4">'SO 301-1 - OPRAVA KANALIZACE'!$C$4:$J$41,'SO 301-1 - OPRAVA KANALIZACE'!$C$47:$J$77,'SO 301-1 - OPRAVA KANALIZACE'!$C$83:$K$298</definedName>
    <definedName name="_xlnm.Print_Titles" localSheetId="4">'SO 301-1 - OPRAVA KANALIZACE'!$97:$97</definedName>
    <definedName name="_xlnm._FilterDatabase" localSheetId="5" hidden="1">'SO 401-1 - PŘÍPOJKY V+K'!$C$94:$K$248</definedName>
    <definedName name="_xlnm.Print_Area" localSheetId="5">'SO 401-1 - PŘÍPOJKY V+K'!$C$4:$J$41,'SO 401-1 - PŘÍPOJKY V+K'!$C$47:$J$74,'SO 401-1 - PŘÍPOJKY V+K'!$C$80:$K$248</definedName>
    <definedName name="_xlnm.Print_Titles" localSheetId="5">'SO 401-1 - PŘÍPOJKY V+K'!$94:$94</definedName>
    <definedName name="_xlnm._FilterDatabase" localSheetId="6" hidden="1">'SO 501-1 - VEŘEJNÉ OSVĚTLENÍ'!$C$97:$K$178</definedName>
    <definedName name="_xlnm.Print_Area" localSheetId="6">'SO 501-1 - VEŘEJNÉ OSVĚTLENÍ'!$C$4:$J$41,'SO 501-1 - VEŘEJNÉ OSVĚTLENÍ'!$C$47:$J$77,'SO 501-1 - VEŘEJNÉ OSVĚTLENÍ'!$C$83:$K$178</definedName>
    <definedName name="_xlnm.Print_Titles" localSheetId="6">'SO 501-1 - VEŘEJNÉ OSVĚTLENÍ'!$97:$97</definedName>
    <definedName name="_xlnm._FilterDatabase" localSheetId="7" hidden="1">'SO 101-2 - KOMUNIKACE'!$C$91:$K$177</definedName>
    <definedName name="_xlnm.Print_Area" localSheetId="7">'SO 101-2 - KOMUNIKACE'!$C$4:$J$41,'SO 101-2 - KOMUNIKACE'!$C$47:$J$71,'SO 101-2 - KOMUNIKACE'!$C$77:$K$177</definedName>
    <definedName name="_xlnm.Print_Titles" localSheetId="7">'SO 101-2 - KOMUNIKACE'!$91:$91</definedName>
    <definedName name="_xlnm._FilterDatabase" localSheetId="8" hidden="1">'SO 401-2 - VEŘEJNÉ OSVĚTLENÍ'!$C$93:$K$153</definedName>
    <definedName name="_xlnm.Print_Area" localSheetId="8">'SO 401-2 - VEŘEJNÉ OSVĚTLENÍ'!$C$4:$J$41,'SO 401-2 - VEŘEJNÉ OSVĚTLENÍ'!$C$47:$J$73,'SO 401-2 - VEŘEJNÉ OSVĚTLENÍ'!$C$79:$K$153</definedName>
    <definedName name="_xlnm.Print_Titles" localSheetId="8">'SO 401-2 - VEŘEJNÉ OSVĚTLENÍ'!$93:$93</definedName>
    <definedName name="_xlnm.Print_Area" localSheetId="9">'Seznam figur'!$C$4:$G$41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151"/>
  <c r="J39"/>
  <c r="J38"/>
  <c i="1" r="AY64"/>
  <c i="9" r="J37"/>
  <c i="1" r="AX64"/>
  <c i="9" r="BI153"/>
  <c r="BH153"/>
  <c r="BG153"/>
  <c r="BF153"/>
  <c r="T153"/>
  <c r="T152"/>
  <c r="R153"/>
  <c r="R152"/>
  <c r="P153"/>
  <c r="P152"/>
  <c r="J7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56"/>
  <c r="E54"/>
  <c r="J26"/>
  <c r="E26"/>
  <c r="J59"/>
  <c r="J25"/>
  <c r="J23"/>
  <c r="E23"/>
  <c r="J90"/>
  <c r="J22"/>
  <c r="J20"/>
  <c r="E20"/>
  <c r="F59"/>
  <c r="J19"/>
  <c r="J17"/>
  <c r="E17"/>
  <c r="F58"/>
  <c r="J16"/>
  <c r="J14"/>
  <c r="J88"/>
  <c r="E7"/>
  <c r="E82"/>
  <c i="8" r="J39"/>
  <c r="J38"/>
  <c i="1" r="AY63"/>
  <c i="8" r="J37"/>
  <c i="1" r="AX63"/>
  <c i="8"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59"/>
  <c r="J25"/>
  <c r="J23"/>
  <c r="E23"/>
  <c r="J88"/>
  <c r="J22"/>
  <c r="J20"/>
  <c r="E20"/>
  <c r="F59"/>
  <c r="J19"/>
  <c r="J17"/>
  <c r="E17"/>
  <c r="F88"/>
  <c r="J16"/>
  <c r="J14"/>
  <c r="J56"/>
  <c r="E7"/>
  <c r="E80"/>
  <c i="7" r="J176"/>
  <c r="J39"/>
  <c r="J38"/>
  <c i="1" r="AY61"/>
  <c i="7" r="J37"/>
  <c i="1" r="AX61"/>
  <c i="7" r="BI178"/>
  <c r="BH178"/>
  <c r="BG178"/>
  <c r="BF178"/>
  <c r="T178"/>
  <c r="T177"/>
  <c r="R178"/>
  <c r="R177"/>
  <c r="P178"/>
  <c r="P177"/>
  <c r="J75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2"/>
  <c r="E90"/>
  <c r="F56"/>
  <c r="E54"/>
  <c r="J26"/>
  <c r="E26"/>
  <c r="J95"/>
  <c r="J25"/>
  <c r="J23"/>
  <c r="E23"/>
  <c r="J58"/>
  <c r="J22"/>
  <c r="J20"/>
  <c r="E20"/>
  <c r="F59"/>
  <c r="J19"/>
  <c r="J17"/>
  <c r="E17"/>
  <c r="F58"/>
  <c r="J16"/>
  <c r="J14"/>
  <c r="J56"/>
  <c r="E7"/>
  <c r="E50"/>
  <c i="6" r="J39"/>
  <c r="J38"/>
  <c i="1" r="AY60"/>
  <c i="6" r="J37"/>
  <c i="1" r="AX60"/>
  <c i="6"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91"/>
  <c r="J16"/>
  <c r="J14"/>
  <c r="J89"/>
  <c r="E7"/>
  <c r="E83"/>
  <c i="5" r="J39"/>
  <c r="J38"/>
  <c i="1" r="AY59"/>
  <c i="5" r="J37"/>
  <c i="1" r="AX59"/>
  <c i="5"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94"/>
  <c r="J16"/>
  <c r="J14"/>
  <c r="J56"/>
  <c r="E7"/>
  <c r="E50"/>
  <c i="4" r="J39"/>
  <c r="J38"/>
  <c i="1" r="AY58"/>
  <c i="4" r="J37"/>
  <c i="1" r="AX58"/>
  <c i="4"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58"/>
  <c r="J16"/>
  <c r="J14"/>
  <c r="J84"/>
  <c r="E7"/>
  <c r="E50"/>
  <c i="3" r="J39"/>
  <c r="J38"/>
  <c i="1" r="AY57"/>
  <c i="3" r="J37"/>
  <c i="1" r="AX57"/>
  <c i="3"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90"/>
  <c r="E7"/>
  <c r="E50"/>
  <c i="2" r="J39"/>
  <c r="J38"/>
  <c i="1" r="AY56"/>
  <c i="2" r="J37"/>
  <c i="1" r="AX56"/>
  <c i="2"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T386"/>
  <c r="R387"/>
  <c r="R386"/>
  <c r="P387"/>
  <c r="P386"/>
  <c r="BI385"/>
  <c r="BH385"/>
  <c r="BG385"/>
  <c r="BF385"/>
  <c r="T385"/>
  <c r="T384"/>
  <c r="R385"/>
  <c r="R384"/>
  <c r="P385"/>
  <c r="P384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85"/>
  <c i="1" r="L50"/>
  <c r="AM50"/>
  <c r="AM49"/>
  <c r="L49"/>
  <c r="AM47"/>
  <c r="L47"/>
  <c r="L45"/>
  <c r="L44"/>
  <c i="2" r="J387"/>
  <c r="BK299"/>
  <c r="BK210"/>
  <c i="3" r="BK399"/>
  <c r="J380"/>
  <c r="BK114"/>
  <c r="BK155"/>
  <c r="BK358"/>
  <c r="BK123"/>
  <c r="J152"/>
  <c i="5" r="J146"/>
  <c r="J117"/>
  <c r="BK264"/>
  <c i="6" r="J166"/>
  <c r="J123"/>
  <c i="7" r="J130"/>
  <c r="BK151"/>
  <c i="8" r="BK132"/>
  <c r="J113"/>
  <c i="9" r="J98"/>
  <c i="2" r="J341"/>
  <c r="J288"/>
  <c r="BK200"/>
  <c i="3" r="BK294"/>
  <c r="J312"/>
  <c r="J123"/>
  <c r="BK250"/>
  <c r="BK275"/>
  <c r="BK344"/>
  <c r="BK269"/>
  <c r="J202"/>
  <c i="5" r="BK239"/>
  <c r="BK229"/>
  <c r="J225"/>
  <c r="J185"/>
  <c i="6" r="J127"/>
  <c i="7" r="BK178"/>
  <c r="J108"/>
  <c i="8" r="J121"/>
  <c i="9" r="BK134"/>
  <c r="BK103"/>
  <c i="2" r="J176"/>
  <c i="3" r="BK361"/>
  <c r="BK142"/>
  <c r="BK365"/>
  <c r="BK364"/>
  <c r="BK220"/>
  <c r="J339"/>
  <c r="J345"/>
  <c r="BK351"/>
  <c i="4" r="BK102"/>
  <c i="5" r="J213"/>
  <c r="BK203"/>
  <c r="J295"/>
  <c i="6" r="J195"/>
  <c r="J238"/>
  <c i="7" r="BK157"/>
  <c r="J149"/>
  <c r="BK108"/>
  <c i="8" r="BK166"/>
  <c r="BK108"/>
  <c i="9" r="J135"/>
  <c r="BK149"/>
  <c i="2" r="J366"/>
  <c r="J309"/>
  <c r="BK263"/>
  <c r="BK181"/>
  <c i="3" r="J200"/>
  <c r="J394"/>
  <c r="J234"/>
  <c r="J139"/>
  <c i="5" r="J227"/>
  <c r="J279"/>
  <c r="BK104"/>
  <c r="BK245"/>
  <c i="6" r="BK208"/>
  <c r="BK218"/>
  <c r="BK132"/>
  <c i="7" r="J154"/>
  <c r="BK133"/>
  <c i="8" r="BK147"/>
  <c i="9" r="J104"/>
  <c r="J143"/>
  <c i="2" r="J131"/>
  <c i="3" r="J375"/>
  <c r="J400"/>
  <c r="J240"/>
  <c r="J142"/>
  <c i="5" r="J285"/>
  <c r="BK170"/>
  <c r="J286"/>
  <c r="J210"/>
  <c i="6" r="J181"/>
  <c r="BK155"/>
  <c i="7" r="BK166"/>
  <c r="BK165"/>
  <c i="8" r="BK137"/>
  <c i="9" r="J127"/>
  <c r="J103"/>
  <c i="2" r="BK338"/>
  <c r="BK293"/>
  <c r="BK193"/>
  <c i="3" r="BK240"/>
  <c r="BK159"/>
  <c r="J100"/>
  <c r="J273"/>
  <c i="5" r="BK207"/>
  <c r="BK266"/>
  <c r="J212"/>
  <c r="BK288"/>
  <c i="6" r="J170"/>
  <c r="BK184"/>
  <c i="7" r="BK136"/>
  <c r="BK145"/>
  <c i="8" r="J137"/>
  <c i="9" r="BK140"/>
  <c r="J128"/>
  <c i="2" r="BK378"/>
  <c r="BK312"/>
  <c r="J263"/>
  <c r="BK106"/>
  <c i="3" r="BK396"/>
  <c r="J385"/>
  <c r="BK279"/>
  <c r="J198"/>
  <c r="J271"/>
  <c r="BK189"/>
  <c i="5" r="BK276"/>
  <c r="J215"/>
  <c r="BK163"/>
  <c r="J236"/>
  <c i="6" r="J216"/>
  <c r="BK100"/>
  <c i="7" r="J126"/>
  <c r="J142"/>
  <c i="8" r="BK98"/>
  <c i="9" r="J107"/>
  <c r="BK139"/>
  <c i="2" r="BK407"/>
  <c r="J347"/>
  <c r="J299"/>
  <c r="BK237"/>
  <c i="3" r="BK382"/>
  <c r="J351"/>
  <c r="BK398"/>
  <c r="J281"/>
  <c r="J396"/>
  <c r="J377"/>
  <c r="J337"/>
  <c i="4" r="BK93"/>
  <c i="5" r="J230"/>
  <c r="J176"/>
  <c r="BK260"/>
  <c i="6" r="BK145"/>
  <c i="7" r="BK171"/>
  <c r="BK137"/>
  <c r="BK160"/>
  <c i="8" r="BK95"/>
  <c i="9" r="BK97"/>
  <c r="BK148"/>
  <c r="BK96"/>
  <c i="2" r="BK344"/>
  <c r="BK303"/>
  <c r="BK227"/>
  <c i="3" r="J381"/>
  <c r="BK402"/>
  <c r="BK238"/>
  <c r="J317"/>
  <c r="J365"/>
  <c r="J303"/>
  <c r="J370"/>
  <c r="BK373"/>
  <c i="4" r="BK115"/>
  <c i="5" r="J229"/>
  <c r="BK199"/>
  <c r="BK259"/>
  <c i="6" r="J172"/>
  <c r="BK181"/>
  <c i="7" r="BK116"/>
  <c r="BK142"/>
  <c i="8" r="J157"/>
  <c r="BK162"/>
  <c i="9" r="BK120"/>
  <c i="1" r="AS62"/>
  <c i="2" r="BK111"/>
  <c i="3" r="BK162"/>
  <c r="J159"/>
  <c r="J276"/>
  <c r="J105"/>
  <c r="BK345"/>
  <c r="J402"/>
  <c r="J150"/>
  <c i="4" r="J102"/>
  <c i="5" r="J104"/>
  <c r="J203"/>
  <c r="BK106"/>
  <c i="6" r="BK125"/>
  <c r="J242"/>
  <c i="7" r="BK132"/>
  <c r="J156"/>
  <c r="BK126"/>
  <c i="8" r="BK113"/>
  <c i="9" r="J121"/>
  <c r="J116"/>
  <c i="2" r="BK131"/>
  <c i="3" r="BK202"/>
  <c r="BK300"/>
  <c r="J121"/>
  <c r="J136"/>
  <c r="J294"/>
  <c r="BK184"/>
  <c r="BK136"/>
  <c i="4" r="J96"/>
  <c i="5" r="J106"/>
  <c r="BK247"/>
  <c r="BK153"/>
  <c i="6" r="J147"/>
  <c r="BK106"/>
  <c r="J224"/>
  <c i="7" r="BK169"/>
  <c r="J107"/>
  <c r="J143"/>
  <c i="8" r="J108"/>
  <c i="9" r="BK102"/>
  <c i="2" r="J407"/>
  <c r="J352"/>
  <c r="J300"/>
  <c r="J237"/>
  <c r="J126"/>
  <c i="3" r="J309"/>
  <c r="J349"/>
  <c r="J280"/>
  <c i="4" r="J99"/>
  <c i="5" r="BK204"/>
  <c r="BK277"/>
  <c r="J129"/>
  <c i="6" r="BK240"/>
  <c r="J100"/>
  <c r="BK232"/>
  <c i="7" r="J125"/>
  <c r="J110"/>
  <c i="8" r="BK161"/>
  <c r="J142"/>
  <c i="9" r="BK150"/>
  <c r="BK99"/>
  <c i="2" r="BK101"/>
  <c i="3" r="J360"/>
  <c r="J371"/>
  <c r="BK337"/>
  <c r="J358"/>
  <c r="J314"/>
  <c i="5" r="BK156"/>
  <c r="J256"/>
  <c r="BK181"/>
  <c r="BK123"/>
  <c i="6" r="BK115"/>
  <c r="BK206"/>
  <c r="BK120"/>
  <c i="7" r="BK111"/>
  <c i="8" r="BK125"/>
  <c i="9" r="J123"/>
  <c i="1" r="AS55"/>
  <c i="2" r="J268"/>
  <c r="J181"/>
  <c i="3" r="BK368"/>
  <c r="BK363"/>
  <c r="J286"/>
  <c i="5" r="BK291"/>
  <c r="BK161"/>
  <c r="J234"/>
  <c r="J251"/>
  <c r="BK165"/>
  <c i="6" r="J191"/>
  <c r="BK193"/>
  <c i="7" r="J178"/>
  <c r="J118"/>
  <c i="8" r="J150"/>
  <c r="J147"/>
  <c i="9" r="BK101"/>
  <c r="J146"/>
  <c i="2" r="BK408"/>
  <c r="J323"/>
  <c r="J274"/>
  <c r="J137"/>
  <c i="3" r="J147"/>
  <c r="BK403"/>
  <c r="BK152"/>
  <c r="BK404"/>
  <c r="BK280"/>
  <c r="BK374"/>
  <c i="5" r="BK101"/>
  <c r="J204"/>
  <c r="J174"/>
  <c i="6" r="J149"/>
  <c r="BK142"/>
  <c i="7" r="J102"/>
  <c r="J104"/>
  <c i="8" r="J103"/>
  <c i="9" r="BK127"/>
  <c i="2" r="J385"/>
  <c r="BK317"/>
  <c r="J290"/>
  <c r="J205"/>
  <c i="3" r="J189"/>
  <c r="J112"/>
  <c r="J264"/>
  <c r="J126"/>
  <c r="BK285"/>
  <c r="BK377"/>
  <c i="5" r="J297"/>
  <c r="J217"/>
  <c r="J231"/>
  <c i="6" r="J240"/>
  <c r="J247"/>
  <c i="7" r="J115"/>
  <c r="J119"/>
  <c i="8" r="J106"/>
  <c i="9" r="J139"/>
  <c r="J109"/>
  <c i="2" r="J408"/>
  <c r="J319"/>
  <c r="J259"/>
  <c r="BK121"/>
  <c i="3" r="J134"/>
  <c r="BK360"/>
  <c r="J343"/>
  <c r="BK384"/>
  <c r="BK317"/>
  <c i="5" r="J257"/>
  <c r="BK238"/>
  <c r="J277"/>
  <c i="6" r="J203"/>
  <c r="BK179"/>
  <c i="7" r="J134"/>
  <c r="BK120"/>
  <c i="8" r="J176"/>
  <c r="J155"/>
  <c i="9" r="BK117"/>
  <c i="2" r="J362"/>
  <c r="J316"/>
  <c r="J273"/>
  <c r="BK155"/>
  <c i="3" r="BK226"/>
  <c r="BK228"/>
  <c r="J287"/>
  <c r="BK134"/>
  <c r="BK272"/>
  <c r="J359"/>
  <c i="4" r="J97"/>
  <c i="5" r="BK185"/>
  <c r="BK191"/>
  <c r="BK234"/>
  <c i="6" r="BK198"/>
  <c r="BK186"/>
  <c i="7" r="J145"/>
  <c r="J175"/>
  <c i="8" r="J129"/>
  <c i="9" r="J113"/>
  <c r="BK121"/>
  <c i="2" r="J116"/>
  <c i="3" r="BK254"/>
  <c r="BK378"/>
  <c r="BK150"/>
  <c r="BK349"/>
  <c r="J383"/>
  <c r="BK390"/>
  <c r="J248"/>
  <c r="BK224"/>
  <c i="5" r="BK227"/>
  <c r="J264"/>
  <c r="J268"/>
  <c r="BK262"/>
  <c i="6" r="J117"/>
  <c r="J245"/>
  <c r="J115"/>
  <c i="7" r="BK115"/>
  <c i="8" r="J152"/>
  <c i="9" r="BK109"/>
  <c r="J149"/>
  <c i="2" r="J378"/>
  <c r="BK314"/>
  <c r="BK274"/>
  <c r="J166"/>
  <c i="3" r="BK362"/>
  <c r="BK353"/>
  <c r="J390"/>
  <c r="J220"/>
  <c i="5" r="BK284"/>
  <c r="BK176"/>
  <c r="J228"/>
  <c i="6" r="BK191"/>
  <c r="BK149"/>
  <c i="7" r="BK129"/>
  <c r="J159"/>
  <c r="BK128"/>
  <c i="8" r="J132"/>
  <c i="9" r="BK111"/>
  <c r="J115"/>
  <c i="2" r="J210"/>
  <c r="F37"/>
  <c i="3" r="J344"/>
  <c r="J322"/>
  <c r="BK322"/>
  <c i="5" r="BK251"/>
  <c r="BK279"/>
  <c r="J239"/>
  <c r="J284"/>
  <c i="6" r="BK238"/>
  <c r="BK135"/>
  <c i="7" r="J124"/>
  <c r="J111"/>
  <c i="8" r="J125"/>
  <c i="9" r="BK114"/>
  <c r="BK113"/>
  <c i="2" r="BK400"/>
  <c r="J318"/>
  <c r="J159"/>
  <c i="3" r="BK112"/>
  <c r="J176"/>
  <c r="J256"/>
  <c r="J169"/>
  <c r="BK330"/>
  <c r="J279"/>
  <c i="4" r="BK112"/>
  <c i="5" r="BK221"/>
  <c r="BK257"/>
  <c r="J131"/>
  <c i="6" r="J138"/>
  <c r="J168"/>
  <c i="7" r="J146"/>
  <c r="J151"/>
  <c i="8" r="BK100"/>
  <c i="9" r="BK128"/>
  <c i="2" r="BK321"/>
  <c r="BK273"/>
  <c r="BK168"/>
  <c i="3" r="BK324"/>
  <c r="BK288"/>
  <c r="BK332"/>
  <c r="BK286"/>
  <c r="BK207"/>
  <c r="J116"/>
  <c i="4" r="J93"/>
  <c i="5" r="J156"/>
  <c r="BK248"/>
  <c i="6" r="BK103"/>
  <c r="BK228"/>
  <c i="7" r="BK146"/>
  <c r="J103"/>
  <c r="J138"/>
  <c i="9" r="BK123"/>
  <c r="BK107"/>
  <c i="2" r="J373"/>
  <c r="BK294"/>
  <c i="3" r="J275"/>
  <c r="J289"/>
  <c r="J373"/>
  <c r="J392"/>
  <c r="BK276"/>
  <c r="J274"/>
  <c i="5" r="J253"/>
  <c r="BK225"/>
  <c r="J114"/>
  <c r="BK174"/>
  <c i="6" r="J212"/>
  <c r="BK159"/>
  <c i="7" r="BK139"/>
  <c r="J127"/>
  <c i="8" r="BK121"/>
  <c r="BK152"/>
  <c i="9" r="J130"/>
  <c i="2" r="BK323"/>
  <c r="J293"/>
  <c r="BK215"/>
  <c i="3" r="J369"/>
  <c r="J384"/>
  <c r="BK367"/>
  <c r="BK273"/>
  <c r="J305"/>
  <c r="BK99"/>
  <c i="5" r="BK189"/>
  <c r="J126"/>
  <c r="J270"/>
  <c i="6" r="BK174"/>
  <c r="BK177"/>
  <c i="7" r="BK152"/>
  <c r="J133"/>
  <c i="8" r="J164"/>
  <c r="J119"/>
  <c i="9" r="BK136"/>
  <c i="2" r="F36"/>
  <c i="3" r="BK141"/>
  <c r="BK229"/>
  <c r="BK186"/>
  <c i="4" r="BK113"/>
  <c i="5" r="BK253"/>
  <c r="BK242"/>
  <c r="J254"/>
  <c i="6" r="J201"/>
  <c r="J103"/>
  <c r="BK163"/>
  <c i="7" r="BK161"/>
  <c i="8" r="BK173"/>
  <c r="BK150"/>
  <c i="9" r="J112"/>
  <c r="BK131"/>
  <c i="2" r="J155"/>
  <c i="3" r="J292"/>
  <c r="J330"/>
  <c r="J178"/>
  <c r="J229"/>
  <c r="J277"/>
  <c i="5" r="J232"/>
  <c r="J101"/>
  <c r="J245"/>
  <c i="6" r="BK117"/>
  <c r="BK109"/>
  <c i="7" r="BK141"/>
  <c r="BK153"/>
  <c i="8" r="BK123"/>
  <c r="J145"/>
  <c i="9" r="J150"/>
  <c i="2" r="J369"/>
  <c r="BK305"/>
  <c r="J279"/>
  <c r="F39"/>
  <c r="J302"/>
  <c r="J242"/>
  <c i="3" r="BK397"/>
  <c r="BK370"/>
  <c r="BK375"/>
  <c r="J386"/>
  <c r="BK357"/>
  <c r="J238"/>
  <c i="4" r="J113"/>
  <c i="5" r="J281"/>
  <c r="J250"/>
  <c i="6" r="J188"/>
  <c r="BK172"/>
  <c i="7" r="J155"/>
  <c r="BK154"/>
  <c i="8" r="J162"/>
  <c i="9" r="J108"/>
  <c r="BK110"/>
  <c i="2" r="BK362"/>
  <c r="J294"/>
  <c r="BK222"/>
  <c i="3" r="BK405"/>
  <c r="BK379"/>
  <c r="BK145"/>
  <c r="J236"/>
  <c r="BK244"/>
  <c r="BK347"/>
  <c r="J288"/>
  <c i="4" r="BK108"/>
  <c i="5" r="BK295"/>
  <c r="J206"/>
  <c i="6" r="BK216"/>
  <c r="BK157"/>
  <c i="7" r="BK104"/>
  <c r="J141"/>
  <c i="8" r="J168"/>
  <c i="2" r="BK366"/>
  <c r="J307"/>
  <c r="J246"/>
  <c r="J100"/>
  <c i="3" r="J368"/>
  <c r="BK126"/>
  <c r="BK242"/>
  <c r="BK394"/>
  <c r="BK271"/>
  <c r="BK181"/>
  <c i="5" r="BK278"/>
  <c r="BK233"/>
  <c r="J238"/>
  <c i="6" r="BK236"/>
  <c r="J222"/>
  <c i="7" r="J116"/>
  <c r="J164"/>
  <c i="8" r="BK106"/>
  <c i="9" r="J96"/>
  <c i="2" r="BK394"/>
  <c r="BK318"/>
  <c r="BK300"/>
  <c r="J232"/>
  <c r="BK126"/>
  <c i="3" r="BK116"/>
  <c r="BK371"/>
  <c r="J320"/>
  <c r="J181"/>
  <c r="J398"/>
  <c i="4" r="J115"/>
  <c i="5" r="BK136"/>
  <c r="BK275"/>
  <c i="6" r="J106"/>
  <c r="BK247"/>
  <c i="7" r="BK110"/>
  <c i="3" r="BK246"/>
  <c r="J155"/>
  <c r="J404"/>
  <c r="J393"/>
  <c i="5" r="BK281"/>
  <c r="J262"/>
  <c r="BK187"/>
  <c r="BK201"/>
  <c i="6" r="BK203"/>
  <c r="J174"/>
  <c i="7" r="BK159"/>
  <c r="J160"/>
  <c r="J113"/>
  <c i="8" r="J139"/>
  <c i="9" r="BK124"/>
  <c r="J111"/>
  <c i="2" r="J402"/>
  <c r="BK341"/>
  <c r="BK296"/>
  <c r="J111"/>
  <c i="3" r="J141"/>
  <c r="J284"/>
  <c r="J361"/>
  <c i="5" r="J168"/>
  <c r="J259"/>
  <c r="BK236"/>
  <c r="BK272"/>
  <c i="6" r="BK152"/>
  <c r="BK210"/>
  <c i="7" r="J174"/>
  <c r="BK134"/>
  <c i="8" r="J116"/>
  <c i="9" r="J132"/>
  <c r="BK126"/>
  <c r="J124"/>
  <c i="2" r="J173"/>
  <c i="3" r="BK121"/>
  <c r="J250"/>
  <c r="BK369"/>
  <c r="J403"/>
  <c r="J209"/>
  <c i="5" r="J260"/>
  <c r="J248"/>
  <c r="BK210"/>
  <c i="6" r="BK224"/>
  <c r="BK226"/>
  <c r="J226"/>
  <c i="7" r="BK119"/>
  <c r="J173"/>
  <c i="8" r="BK157"/>
  <c i="9" r="BK100"/>
  <c r="J102"/>
  <c i="2" r="BK387"/>
  <c r="J317"/>
  <c r="BK288"/>
  <c r="BK166"/>
  <c i="3" r="J145"/>
  <c r="J282"/>
  <c r="BK256"/>
  <c i="4" r="J108"/>
  <c i="5" r="J201"/>
  <c r="BK138"/>
  <c r="J226"/>
  <c i="6" r="J186"/>
  <c r="BK242"/>
  <c i="7" r="BK138"/>
  <c r="J163"/>
  <c r="J152"/>
  <c i="8" r="BK142"/>
  <c i="9" r="BK115"/>
  <c r="BK108"/>
  <c i="2" r="BK357"/>
  <c r="BK291"/>
  <c r="J215"/>
  <c i="3" r="J278"/>
  <c r="BK217"/>
  <c r="J341"/>
  <c r="J367"/>
  <c r="J399"/>
  <c r="BK298"/>
  <c i="5" r="BK228"/>
  <c r="BK129"/>
  <c r="BK285"/>
  <c i="6" r="BK245"/>
  <c r="J236"/>
  <c r="J234"/>
  <c i="7" r="BK135"/>
  <c r="J122"/>
  <c i="8" r="BK119"/>
  <c i="9" r="J144"/>
  <c i="2" r="J371"/>
  <c r="BK302"/>
  <c r="BK183"/>
  <c i="3" r="BK264"/>
  <c r="BK248"/>
  <c r="J357"/>
  <c r="J356"/>
  <c r="BK171"/>
  <c r="BK289"/>
  <c i="5" r="J170"/>
  <c r="BK297"/>
  <c r="BK213"/>
  <c r="J136"/>
  <c i="6" r="J159"/>
  <c r="BK123"/>
  <c i="7" r="BK100"/>
  <c r="BK118"/>
  <c i="8" r="BK171"/>
  <c i="9" r="BK146"/>
  <c r="BK104"/>
  <c i="2" r="BK406"/>
  <c r="J338"/>
  <c r="BK290"/>
  <c r="J183"/>
  <c i="3" r="J296"/>
  <c r="J184"/>
  <c r="BK274"/>
  <c r="J195"/>
  <c r="J298"/>
  <c r="J246"/>
  <c i="4" r="BK98"/>
  <c i="5" r="J180"/>
  <c r="BK212"/>
  <c i="6" r="J132"/>
  <c r="BK234"/>
  <c i="7" r="J165"/>
  <c r="J166"/>
  <c i="8" r="J173"/>
  <c i="9" r="J110"/>
  <c i="2" r="BK402"/>
  <c r="BK347"/>
  <c r="BK309"/>
  <c r="BK242"/>
  <c i="3" r="J406"/>
  <c r="BK341"/>
  <c r="J324"/>
  <c r="BK198"/>
  <c r="J376"/>
  <c r="BK312"/>
  <c i="5" r="BK114"/>
  <c r="BK226"/>
  <c r="J222"/>
  <c i="6" r="BK230"/>
  <c r="J208"/>
  <c i="7" r="BK113"/>
  <c r="J168"/>
  <c r="J137"/>
  <c i="8" r="BK168"/>
  <c i="9" r="J100"/>
  <c r="BK116"/>
  <c i="2" r="J195"/>
  <c r="BK100"/>
  <c i="3" r="J242"/>
  <c r="BK200"/>
  <c r="J388"/>
  <c r="BK282"/>
  <c r="J372"/>
  <c r="J300"/>
  <c r="BK305"/>
  <c i="5" r="J138"/>
  <c r="BK219"/>
  <c r="BK222"/>
  <c r="BK131"/>
  <c i="6" r="BK195"/>
  <c r="J145"/>
  <c i="7" r="J128"/>
  <c r="J150"/>
  <c i="8" r="BK129"/>
  <c r="BK164"/>
  <c i="9" r="BK144"/>
  <c i="2" r="J406"/>
  <c r="BK330"/>
  <c r="J227"/>
  <c i="3" r="J222"/>
  <c r="J382"/>
  <c r="J174"/>
  <c r="J395"/>
  <c i="4" r="BK96"/>
  <c i="5" r="J151"/>
  <c r="BK193"/>
  <c r="BK197"/>
  <c i="6" r="J210"/>
  <c r="J163"/>
  <c i="7" r="BK173"/>
  <c r="J121"/>
  <c r="BK102"/>
  <c i="8" r="BK176"/>
  <c i="9" r="J140"/>
  <c r="J125"/>
  <c i="2" r="J193"/>
  <c i="3" r="J214"/>
  <c r="BK174"/>
  <c r="BK395"/>
  <c r="BK290"/>
  <c r="J362"/>
  <c i="4" r="BK95"/>
  <c i="5" r="J123"/>
  <c r="BK215"/>
  <c r="BK250"/>
  <c i="6" r="J184"/>
  <c i="7" r="BK156"/>
  <c r="J131"/>
  <c r="BK106"/>
  <c i="8" r="J161"/>
  <c i="9" r="J117"/>
  <c r="BK133"/>
  <c i="2" r="J400"/>
  <c r="J312"/>
  <c r="BK250"/>
  <c r="BK116"/>
  <c i="3" r="BK236"/>
  <c r="BK385"/>
  <c r="BK169"/>
  <c i="4" r="J112"/>
  <c i="5" r="J276"/>
  <c r="BK270"/>
  <c r="J161"/>
  <c r="J247"/>
  <c i="6" r="J119"/>
  <c r="J130"/>
  <c i="7" r="BK117"/>
  <c i="8" r="J98"/>
  <c i="9" r="J129"/>
  <c r="BK141"/>
  <c r="J97"/>
  <c i="2" r="BK369"/>
  <c r="J305"/>
  <c r="J255"/>
  <c i="3" r="BK380"/>
  <c r="BK339"/>
  <c r="J363"/>
  <c r="BK303"/>
  <c r="J99"/>
  <c r="J114"/>
  <c i="5" r="J275"/>
  <c r="BK146"/>
  <c r="J219"/>
  <c i="6" r="BK188"/>
  <c r="BK222"/>
  <c i="7" r="J101"/>
  <c r="J169"/>
  <c i="8" r="BK159"/>
  <c r="BK116"/>
  <c i="9" r="BK125"/>
  <c r="J126"/>
  <c i="2" r="BK399"/>
  <c r="J334"/>
  <c r="BK259"/>
  <c r="J121"/>
  <c i="3" r="BK139"/>
  <c r="J186"/>
  <c r="BK309"/>
  <c r="J366"/>
  <c r="J347"/>
  <c r="BK383"/>
  <c r="BK335"/>
  <c i="5" r="J242"/>
  <c r="J189"/>
  <c r="BK117"/>
  <c i="6" r="BK130"/>
  <c r="J220"/>
  <c r="BK170"/>
  <c i="7" r="J158"/>
  <c r="BK101"/>
  <c i="8" r="BK139"/>
  <c i="9" r="BK118"/>
  <c i="2" r="J357"/>
  <c r="J330"/>
  <c r="BK279"/>
  <c r="BK148"/>
  <c i="3" r="BK222"/>
  <c r="J332"/>
  <c r="BK393"/>
  <c r="J285"/>
  <c r="BK147"/>
  <c r="BK327"/>
  <c r="BK283"/>
  <c i="5" r="J197"/>
  <c r="J291"/>
  <c r="J207"/>
  <c r="J199"/>
  <c i="6" r="J214"/>
  <c r="J109"/>
  <c i="7" r="BK130"/>
  <c i="8" r="J166"/>
  <c r="BK135"/>
  <c i="9" r="J99"/>
  <c i="2" r="BK385"/>
  <c r="J297"/>
  <c i="3" r="BK386"/>
  <c r="BK392"/>
  <c r="J110"/>
  <c r="J228"/>
  <c r="BK296"/>
  <c r="BK359"/>
  <c r="J269"/>
  <c i="5" r="BK254"/>
  <c r="BK256"/>
  <c r="J159"/>
  <c i="6" r="BK127"/>
  <c r="J206"/>
  <c r="J135"/>
  <c i="7" r="BK168"/>
  <c r="BK174"/>
  <c i="8" r="J135"/>
  <c i="9" r="J138"/>
  <c r="BK135"/>
  <c i="2" r="BK159"/>
  <c i="3" r="J290"/>
  <c r="BK388"/>
  <c r="BK252"/>
  <c r="BK100"/>
  <c r="J327"/>
  <c r="J254"/>
  <c r="J283"/>
  <c r="J207"/>
  <c i="4" r="J98"/>
  <c i="5" r="J272"/>
  <c r="J163"/>
  <c r="J141"/>
  <c i="6" r="BK98"/>
  <c r="J198"/>
  <c i="7" r="J106"/>
  <c r="J129"/>
  <c r="BK175"/>
  <c i="8" r="J171"/>
  <c i="9" r="J118"/>
  <c r="BK129"/>
  <c i="2" r="J394"/>
  <c r="BK319"/>
  <c r="J291"/>
  <c r="BK195"/>
  <c i="3" r="J378"/>
  <c r="BK287"/>
  <c r="J307"/>
  <c r="BK284"/>
  <c i="5" r="BK244"/>
  <c r="J278"/>
  <c r="J200"/>
  <c r="BK195"/>
  <c i="6" r="BK119"/>
  <c r="BK168"/>
  <c i="7" r="J117"/>
  <c r="BK158"/>
  <c r="J161"/>
  <c i="8" r="J100"/>
  <c i="9" r="BK98"/>
  <c i="2" r="J36"/>
  <c i="3" r="J272"/>
  <c i="4" r="BK104"/>
  <c i="5" r="BK286"/>
  <c r="J191"/>
  <c r="BK141"/>
  <c r="BK180"/>
  <c i="6" r="J193"/>
  <c r="J161"/>
  <c i="7" r="BK155"/>
  <c r="BK140"/>
  <c r="J136"/>
  <c i="9" r="J153"/>
  <c r="J141"/>
  <c i="2" r="BK373"/>
  <c r="J321"/>
  <c r="BK297"/>
  <c r="BK232"/>
  <c r="J106"/>
  <c i="3" r="J397"/>
  <c r="J262"/>
  <c r="BK406"/>
  <c i="4" r="J95"/>
  <c i="5" r="J233"/>
  <c r="J198"/>
  <c r="BK143"/>
  <c i="6" r="J232"/>
  <c r="J125"/>
  <c i="7" r="BK164"/>
  <c r="BK143"/>
  <c r="J139"/>
  <c i="8" r="BK145"/>
  <c i="9" r="J136"/>
  <c r="BK138"/>
  <c i="2" r="J404"/>
  <c r="J344"/>
  <c r="J296"/>
  <c r="J200"/>
  <c i="3" r="J252"/>
  <c r="BK281"/>
  <c r="BK307"/>
  <c r="J364"/>
  <c r="J232"/>
  <c i="4" r="BK97"/>
  <c i="5" r="BK274"/>
  <c r="J221"/>
  <c r="J274"/>
  <c i="6" r="J228"/>
  <c r="J142"/>
  <c i="7" r="BK150"/>
  <c r="BK125"/>
  <c r="BK121"/>
  <c i="8" r="J159"/>
  <c i="9" r="BK132"/>
  <c r="J105"/>
  <c i="2" r="BK390"/>
  <c r="BK307"/>
  <c r="J250"/>
  <c r="J148"/>
  <c i="3" r="J244"/>
  <c r="BK314"/>
  <c r="BK366"/>
  <c r="J226"/>
  <c r="BK292"/>
  <c r="J217"/>
  <c r="BK110"/>
  <c i="5" r="BK200"/>
  <c r="BK168"/>
  <c r="J288"/>
  <c i="6" r="J157"/>
  <c r="BK161"/>
  <c i="7" r="J148"/>
  <c r="BK122"/>
  <c i="8" r="J95"/>
  <c i="9" r="J106"/>
  <c i="2" r="J399"/>
  <c r="BK316"/>
  <c r="BK268"/>
  <c r="J168"/>
  <c i="3" r="BK176"/>
  <c r="J257"/>
  <c r="J335"/>
  <c r="BK278"/>
  <c r="BK356"/>
  <c r="BK400"/>
  <c i="4" r="J104"/>
  <c i="5" r="J153"/>
  <c r="J143"/>
  <c i="6" r="J179"/>
  <c r="BK166"/>
  <c i="7" r="BK163"/>
  <c r="J171"/>
  <c r="J123"/>
  <c i="9" r="BK143"/>
  <c r="BK106"/>
  <c i="2" r="BK371"/>
  <c r="BK304"/>
  <c r="BK255"/>
  <c r="BK176"/>
  <c i="3" r="J260"/>
  <c r="BK260"/>
  <c r="J353"/>
  <c r="BK178"/>
  <c r="BK372"/>
  <c r="BK232"/>
  <c i="5" r="J187"/>
  <c r="BK268"/>
  <c r="J181"/>
  <c i="6" r="J218"/>
  <c r="BK147"/>
  <c i="7" r="J157"/>
  <c r="BK127"/>
  <c r="BK149"/>
  <c i="8" r="BK103"/>
  <c i="9" r="BK105"/>
  <c r="J120"/>
  <c i="2" r="J222"/>
  <c i="3" r="BK401"/>
  <c r="BK105"/>
  <c r="BK262"/>
  <c r="BK376"/>
  <c r="BK355"/>
  <c r="J355"/>
  <c r="BK277"/>
  <c r="J162"/>
  <c i="5" r="BK231"/>
  <c r="J195"/>
  <c r="BK198"/>
  <c i="6" r="J152"/>
  <c r="J120"/>
  <c i="7" r="BK123"/>
  <c r="BK131"/>
  <c r="BK107"/>
  <c i="8" r="J123"/>
  <c i="9" r="BK153"/>
  <c r="J101"/>
  <c i="2" r="J304"/>
  <c r="BK246"/>
  <c r="F38"/>
  <c i="4" r="BK99"/>
  <c i="5" r="BK217"/>
  <c r="BK230"/>
  <c i="6" r="J98"/>
  <c r="BK201"/>
  <c i="7" r="J100"/>
  <c r="J132"/>
  <c i="9" r="BK112"/>
  <c r="J114"/>
  <c i="2" r="BK352"/>
  <c r="J303"/>
  <c r="BK205"/>
  <c r="BK137"/>
  <c i="3" r="J224"/>
  <c r="BK381"/>
  <c r="J401"/>
  <c r="J118"/>
  <c i="5" r="BK126"/>
  <c r="BK151"/>
  <c r="BK206"/>
  <c i="6" r="J155"/>
  <c r="J177"/>
  <c r="J230"/>
  <c i="7" r="J120"/>
  <c r="J135"/>
  <c r="BK103"/>
  <c i="8" r="J110"/>
  <c i="9" r="J134"/>
  <c i="2" r="J390"/>
  <c r="BK334"/>
  <c r="BK284"/>
  <c r="BK173"/>
  <c i="3" r="BK209"/>
  <c r="BK118"/>
  <c r="BK234"/>
  <c r="BK320"/>
  <c r="BK343"/>
  <c r="J171"/>
  <c i="5" r="BK159"/>
  <c r="BK232"/>
  <c r="J193"/>
  <c i="6" r="BK138"/>
  <c r="BK212"/>
  <c i="7" r="BK124"/>
  <c r="J153"/>
  <c i="8" r="BK110"/>
  <c i="9" r="J148"/>
  <c r="J131"/>
  <c i="2" r="BK404"/>
  <c r="J314"/>
  <c r="J284"/>
  <c r="J101"/>
  <c i="3" r="J405"/>
  <c r="J379"/>
  <c r="BK195"/>
  <c r="J374"/>
  <c r="BK257"/>
  <c r="BK214"/>
  <c i="5" r="J266"/>
  <c r="J244"/>
  <c r="J165"/>
  <c i="6" r="BK214"/>
  <c r="BK220"/>
  <c i="7" r="J140"/>
  <c r="BK148"/>
  <c i="8" r="BK155"/>
  <c i="9" r="BK130"/>
  <c r="J133"/>
  <c i="2" l="1" r="P99"/>
  <c r="R311"/>
  <c r="P398"/>
  <c i="3" r="BK98"/>
  <c r="BK219"/>
  <c r="J219"/>
  <c r="J68"/>
  <c r="T270"/>
  <c r="BK319"/>
  <c r="J319"/>
  <c r="J71"/>
  <c r="R319"/>
  <c r="P329"/>
  <c r="BK387"/>
  <c r="J387"/>
  <c r="J74"/>
  <c i="4" r="T92"/>
  <c i="5" r="P100"/>
  <c r="BK158"/>
  <c r="J158"/>
  <c r="J66"/>
  <c r="R158"/>
  <c r="P162"/>
  <c r="BK173"/>
  <c r="J173"/>
  <c r="J68"/>
  <c r="T173"/>
  <c r="T179"/>
  <c r="T269"/>
  <c r="R283"/>
  <c r="P294"/>
  <c r="P293"/>
  <c i="6" r="R97"/>
  <c r="T151"/>
  <c r="R205"/>
  <c i="7" r="R99"/>
  <c r="BK105"/>
  <c r="J105"/>
  <c r="J65"/>
  <c r="BK109"/>
  <c r="J109"/>
  <c r="J66"/>
  <c r="T147"/>
  <c r="R167"/>
  <c i="8" r="T94"/>
  <c i="2" r="R192"/>
  <c r="R272"/>
  <c r="T389"/>
  <c r="T388"/>
  <c r="BK405"/>
  <c r="J405"/>
  <c r="J75"/>
  <c i="3" r="BK177"/>
  <c r="J177"/>
  <c r="J66"/>
  <c r="R188"/>
  <c r="P270"/>
  <c r="T302"/>
  <c r="T319"/>
  <c r="R329"/>
  <c r="R387"/>
  <c i="4" r="BK92"/>
  <c r="J92"/>
  <c r="J65"/>
  <c r="T103"/>
  <c i="5" r="P184"/>
  <c r="T283"/>
  <c r="R294"/>
  <c r="R293"/>
  <c i="6" r="T141"/>
  <c r="P176"/>
  <c r="BK190"/>
  <c r="J190"/>
  <c r="J70"/>
  <c r="BK200"/>
  <c r="J200"/>
  <c r="J71"/>
  <c r="P244"/>
  <c i="7" r="P114"/>
  <c r="P144"/>
  <c r="P162"/>
  <c r="BK172"/>
  <c r="J172"/>
  <c r="J74"/>
  <c i="8" r="R94"/>
  <c i="2" r="R99"/>
  <c r="BK311"/>
  <c r="J311"/>
  <c r="J68"/>
  <c r="BK389"/>
  <c r="J389"/>
  <c r="J72"/>
  <c r="P405"/>
  <c i="6" r="BK97"/>
  <c r="BK151"/>
  <c r="J151"/>
  <c r="J68"/>
  <c r="BK205"/>
  <c r="J205"/>
  <c r="J72"/>
  <c i="7" r="T99"/>
  <c r="P105"/>
  <c r="P109"/>
  <c r="R147"/>
  <c r="P167"/>
  <c i="8" r="BK94"/>
  <c i="9" r="P95"/>
  <c r="T122"/>
  <c i="2" r="T99"/>
  <c r="P311"/>
  <c r="P389"/>
  <c r="P388"/>
  <c r="T405"/>
  <c i="3" r="T98"/>
  <c r="T177"/>
  <c r="P219"/>
  <c r="BK302"/>
  <c r="J302"/>
  <c r="J70"/>
  <c r="R334"/>
  <c i="4" r="P92"/>
  <c r="R103"/>
  <c i="5" r="T100"/>
  <c r="BK162"/>
  <c r="J162"/>
  <c r="J67"/>
  <c r="T162"/>
  <c r="R173"/>
  <c r="P179"/>
  <c r="BK269"/>
  <c r="J269"/>
  <c r="J71"/>
  <c r="BK294"/>
  <c r="J294"/>
  <c r="J76"/>
  <c i="6" r="P141"/>
  <c r="T176"/>
  <c r="T190"/>
  <c r="R200"/>
  <c r="T244"/>
  <c i="7" r="T114"/>
  <c r="T144"/>
  <c r="BK162"/>
  <c r="J162"/>
  <c r="J71"/>
  <c r="P172"/>
  <c i="8" r="T128"/>
  <c r="P154"/>
  <c r="BK163"/>
  <c r="J163"/>
  <c r="J68"/>
  <c r="R163"/>
  <c r="BK170"/>
  <c r="J170"/>
  <c r="J69"/>
  <c r="R170"/>
  <c i="9" r="BK95"/>
  <c r="BK122"/>
  <c r="J122"/>
  <c r="J66"/>
  <c r="BK142"/>
  <c r="J142"/>
  <c r="J68"/>
  <c i="2" r="BK192"/>
  <c r="J192"/>
  <c r="J66"/>
  <c r="P272"/>
  <c r="BK398"/>
  <c r="BK397"/>
  <c r="J397"/>
  <c r="J73"/>
  <c i="3" r="BK188"/>
  <c r="J188"/>
  <c r="J67"/>
  <c r="R219"/>
  <c r="P302"/>
  <c r="T334"/>
  <c i="4" r="R92"/>
  <c r="R91"/>
  <c r="R90"/>
  <c i="5" r="R184"/>
  <c r="T294"/>
  <c r="T293"/>
  <c i="6" r="T97"/>
  <c r="R151"/>
  <c r="T205"/>
  <c i="7" r="BK114"/>
  <c r="J114"/>
  <c r="J68"/>
  <c r="BK144"/>
  <c r="J144"/>
  <c r="J69"/>
  <c r="T162"/>
  <c r="T172"/>
  <c i="8" r="R128"/>
  <c r="R154"/>
  <c r="P163"/>
  <c r="T163"/>
  <c r="P170"/>
  <c r="T170"/>
  <c i="9" r="P119"/>
  <c r="T119"/>
  <c r="T137"/>
  <c r="BK147"/>
  <c r="J147"/>
  <c r="J70"/>
  <c i="2" r="T192"/>
  <c r="T272"/>
  <c r="T398"/>
  <c r="T397"/>
  <c i="3" r="P98"/>
  <c r="P188"/>
  <c r="BK270"/>
  <c r="J270"/>
  <c r="J69"/>
  <c r="P334"/>
  <c i="5" r="T184"/>
  <c r="BK283"/>
  <c r="J283"/>
  <c r="J73"/>
  <c i="6" r="R141"/>
  <c r="R176"/>
  <c r="P190"/>
  <c r="P200"/>
  <c r="BK244"/>
  <c r="J244"/>
  <c r="J73"/>
  <c i="7" r="BK99"/>
  <c r="J99"/>
  <c r="J64"/>
  <c r="R105"/>
  <c r="R109"/>
  <c r="BK147"/>
  <c r="J147"/>
  <c r="J70"/>
  <c r="BK167"/>
  <c r="J167"/>
  <c r="J72"/>
  <c i="8" r="BK128"/>
  <c r="J128"/>
  <c r="J66"/>
  <c i="9" r="T95"/>
  <c r="R122"/>
  <c r="R137"/>
  <c r="T142"/>
  <c r="P147"/>
  <c i="2" r="BK99"/>
  <c r="J99"/>
  <c r="J65"/>
  <c r="T311"/>
  <c r="R389"/>
  <c r="R388"/>
  <c r="R405"/>
  <c i="3" r="R98"/>
  <c r="R177"/>
  <c r="T219"/>
  <c r="BK334"/>
  <c r="J334"/>
  <c r="J73"/>
  <c r="T387"/>
  <c i="4" r="BK103"/>
  <c r="J103"/>
  <c r="J67"/>
  <c i="5" r="R100"/>
  <c r="P158"/>
  <c r="T158"/>
  <c r="R162"/>
  <c r="P173"/>
  <c r="BK179"/>
  <c r="J179"/>
  <c r="J69"/>
  <c r="R179"/>
  <c r="P269"/>
  <c i="6" r="BK141"/>
  <c r="J141"/>
  <c r="J67"/>
  <c r="BK176"/>
  <c r="J176"/>
  <c r="J69"/>
  <c r="R190"/>
  <c r="T200"/>
  <c r="R244"/>
  <c i="7" r="P99"/>
  <c r="T105"/>
  <c r="T109"/>
  <c r="P147"/>
  <c r="T167"/>
  <c i="8" r="P128"/>
  <c r="BK154"/>
  <c r="J154"/>
  <c r="J67"/>
  <c r="T154"/>
  <c i="9" r="BK119"/>
  <c r="J119"/>
  <c r="J65"/>
  <c r="R119"/>
  <c r="BK137"/>
  <c r="J137"/>
  <c r="J67"/>
  <c r="R142"/>
  <c r="R147"/>
  <c i="2" r="P192"/>
  <c r="BK272"/>
  <c r="J272"/>
  <c r="J67"/>
  <c r="R398"/>
  <c r="R397"/>
  <c i="3" r="P177"/>
  <c r="T188"/>
  <c r="R270"/>
  <c r="R302"/>
  <c r="P319"/>
  <c r="BK329"/>
  <c r="J329"/>
  <c r="J72"/>
  <c r="T329"/>
  <c r="P387"/>
  <c i="4" r="P103"/>
  <c i="5" r="BK100"/>
  <c r="J100"/>
  <c r="J65"/>
  <c r="BK184"/>
  <c r="J184"/>
  <c r="J70"/>
  <c r="R269"/>
  <c r="P283"/>
  <c i="6" r="P97"/>
  <c r="P96"/>
  <c r="P95"/>
  <c i="1" r="AU60"/>
  <c i="6" r="P151"/>
  <c r="P205"/>
  <c i="7" r="R114"/>
  <c r="R144"/>
  <c r="R162"/>
  <c r="R172"/>
  <c i="8" r="P94"/>
  <c r="P93"/>
  <c r="P92"/>
  <c i="1" r="AU63"/>
  <c i="9" r="R95"/>
  <c r="R94"/>
  <c r="P122"/>
  <c r="P137"/>
  <c r="P142"/>
  <c r="T147"/>
  <c i="7" r="BK112"/>
  <c r="J112"/>
  <c r="J67"/>
  <c i="5" r="BK280"/>
  <c r="J280"/>
  <c r="J72"/>
  <c i="8" r="BK175"/>
  <c r="J175"/>
  <c r="J70"/>
  <c i="4" r="BK101"/>
  <c r="J101"/>
  <c r="J66"/>
  <c i="5" r="BK290"/>
  <c r="J290"/>
  <c r="J74"/>
  <c i="2" r="BK384"/>
  <c r="J384"/>
  <c r="J69"/>
  <c r="BK386"/>
  <c r="J386"/>
  <c r="J70"/>
  <c i="6" r="BK137"/>
  <c r="J137"/>
  <c r="J66"/>
  <c i="7" r="BK170"/>
  <c r="J170"/>
  <c r="J73"/>
  <c i="9" r="BK152"/>
  <c r="J152"/>
  <c r="J72"/>
  <c i="4" r="BK114"/>
  <c r="J114"/>
  <c r="J68"/>
  <c i="7" r="BK177"/>
  <c r="J177"/>
  <c r="J76"/>
  <c i="9" r="BK145"/>
  <c r="J145"/>
  <c r="J69"/>
  <c r="F90"/>
  <c r="BE114"/>
  <c r="BE126"/>
  <c r="BE134"/>
  <c r="BE143"/>
  <c r="E50"/>
  <c r="J58"/>
  <c r="J91"/>
  <c r="BE97"/>
  <c r="BE98"/>
  <c r="BE100"/>
  <c r="BE104"/>
  <c r="BE139"/>
  <c r="BE140"/>
  <c r="BE141"/>
  <c r="BE149"/>
  <c i="8" r="J94"/>
  <c r="J65"/>
  <c i="9" r="BE96"/>
  <c r="BE108"/>
  <c r="BE109"/>
  <c r="BE110"/>
  <c r="BE118"/>
  <c r="BE133"/>
  <c r="F91"/>
  <c r="BE128"/>
  <c r="BE129"/>
  <c r="BE130"/>
  <c r="BE136"/>
  <c r="BE153"/>
  <c r="J56"/>
  <c r="BE107"/>
  <c r="BE115"/>
  <c r="BE125"/>
  <c r="BE131"/>
  <c r="BE111"/>
  <c r="BE112"/>
  <c r="BE113"/>
  <c r="BE120"/>
  <c r="BE123"/>
  <c r="BE132"/>
  <c r="BE138"/>
  <c r="BE144"/>
  <c r="BE148"/>
  <c r="BE99"/>
  <c r="BE101"/>
  <c r="BE103"/>
  <c r="BE105"/>
  <c r="BE106"/>
  <c r="BE121"/>
  <c r="BE124"/>
  <c r="BE127"/>
  <c r="BE135"/>
  <c r="BE146"/>
  <c r="BE102"/>
  <c r="BE116"/>
  <c r="BE117"/>
  <c r="BE150"/>
  <c i="8" r="E50"/>
  <c r="J89"/>
  <c r="BE103"/>
  <c i="7" r="BK98"/>
  <c r="J98"/>
  <c r="J63"/>
  <c i="8" r="F58"/>
  <c r="BE106"/>
  <c r="BE121"/>
  <c r="BE157"/>
  <c r="BE166"/>
  <c r="BE168"/>
  <c r="J86"/>
  <c r="BE135"/>
  <c r="BE155"/>
  <c r="BE164"/>
  <c r="BE171"/>
  <c r="F89"/>
  <c r="BE108"/>
  <c r="BE125"/>
  <c r="BE159"/>
  <c r="BE161"/>
  <c r="BE162"/>
  <c r="J58"/>
  <c r="BE113"/>
  <c r="BE116"/>
  <c r="BE123"/>
  <c r="BE142"/>
  <c r="BE98"/>
  <c r="BE139"/>
  <c r="BE147"/>
  <c r="BE150"/>
  <c r="BE152"/>
  <c r="BE100"/>
  <c r="BE110"/>
  <c r="BE129"/>
  <c r="BE132"/>
  <c r="BE145"/>
  <c r="BE173"/>
  <c r="BE95"/>
  <c r="BE119"/>
  <c r="BE137"/>
  <c r="BE176"/>
  <c i="6" r="J97"/>
  <c r="J65"/>
  <c i="7" r="F95"/>
  <c r="BE101"/>
  <c r="BE110"/>
  <c r="BE111"/>
  <c r="BE115"/>
  <c r="BE117"/>
  <c r="BE132"/>
  <c r="BE135"/>
  <c r="BE146"/>
  <c r="BE153"/>
  <c r="BE154"/>
  <c r="BE156"/>
  <c r="BE173"/>
  <c r="E86"/>
  <c r="J94"/>
  <c r="BE121"/>
  <c r="BE124"/>
  <c r="BE130"/>
  <c r="BE137"/>
  <c r="BE141"/>
  <c r="BE143"/>
  <c r="BE145"/>
  <c r="BE148"/>
  <c r="BE163"/>
  <c r="BE164"/>
  <c r="BE166"/>
  <c r="BE168"/>
  <c r="J59"/>
  <c r="F94"/>
  <c r="BE107"/>
  <c r="BE136"/>
  <c r="BE155"/>
  <c r="BE160"/>
  <c r="BE174"/>
  <c r="J92"/>
  <c r="BE108"/>
  <c r="BE122"/>
  <c r="BE123"/>
  <c r="BE126"/>
  <c r="BE127"/>
  <c r="BE128"/>
  <c r="BE175"/>
  <c r="BE178"/>
  <c r="BE100"/>
  <c r="BE133"/>
  <c r="BE152"/>
  <c r="BE161"/>
  <c r="BE102"/>
  <c r="BE103"/>
  <c r="BE104"/>
  <c r="BE116"/>
  <c r="BE120"/>
  <c r="BE129"/>
  <c r="BE139"/>
  <c r="BE150"/>
  <c r="BE151"/>
  <c r="BE169"/>
  <c r="BE106"/>
  <c r="BE113"/>
  <c r="BE118"/>
  <c r="BE131"/>
  <c r="BE138"/>
  <c r="BE149"/>
  <c r="BE157"/>
  <c r="BE158"/>
  <c r="BE159"/>
  <c r="BE171"/>
  <c r="BE119"/>
  <c r="BE125"/>
  <c r="BE134"/>
  <c r="BE140"/>
  <c r="BE142"/>
  <c r="BE165"/>
  <c i="6" r="J59"/>
  <c r="F92"/>
  <c r="BE177"/>
  <c r="BE179"/>
  <c r="BE198"/>
  <c r="BE203"/>
  <c r="BE206"/>
  <c r="BE208"/>
  <c r="BE210"/>
  <c r="BE212"/>
  <c r="BE216"/>
  <c r="BE242"/>
  <c r="BE247"/>
  <c i="5" r="BK293"/>
  <c r="J293"/>
  <c r="J75"/>
  <c i="6" r="J58"/>
  <c r="BE130"/>
  <c r="BE145"/>
  <c r="BE147"/>
  <c r="BE149"/>
  <c r="BE152"/>
  <c r="BE155"/>
  <c r="BE172"/>
  <c r="BE188"/>
  <c r="BE193"/>
  <c r="BE214"/>
  <c r="BE218"/>
  <c r="BE224"/>
  <c r="BE226"/>
  <c r="BE240"/>
  <c r="BE245"/>
  <c r="F58"/>
  <c r="BE100"/>
  <c r="BE103"/>
  <c r="BE106"/>
  <c r="BE115"/>
  <c r="BE127"/>
  <c r="BE138"/>
  <c r="BE98"/>
  <c r="BE123"/>
  <c r="BE132"/>
  <c r="BE157"/>
  <c r="BE201"/>
  <c r="BE234"/>
  <c i="5" r="BK99"/>
  <c r="J99"/>
  <c r="J64"/>
  <c i="6" r="J56"/>
  <c r="BE109"/>
  <c r="BE117"/>
  <c r="BE120"/>
  <c r="BE142"/>
  <c r="BE168"/>
  <c r="BE170"/>
  <c r="BE174"/>
  <c r="BE186"/>
  <c r="BE191"/>
  <c r="BE220"/>
  <c r="BE125"/>
  <c r="BE161"/>
  <c r="BE181"/>
  <c r="E50"/>
  <c r="BE119"/>
  <c r="BE166"/>
  <c r="BE184"/>
  <c r="BE222"/>
  <c r="BE228"/>
  <c r="BE230"/>
  <c r="BE232"/>
  <c r="BE238"/>
  <c r="BE135"/>
  <c r="BE159"/>
  <c r="BE163"/>
  <c r="BE195"/>
  <c r="BE236"/>
  <c i="5" r="BE146"/>
  <c r="BE151"/>
  <c r="BE163"/>
  <c r="BE193"/>
  <c r="BE195"/>
  <c r="BE204"/>
  <c r="BE206"/>
  <c r="BE222"/>
  <c r="BE238"/>
  <c r="BE239"/>
  <c r="BE242"/>
  <c r="BE254"/>
  <c r="BE256"/>
  <c r="BE257"/>
  <c r="BE275"/>
  <c r="BE281"/>
  <c r="BE291"/>
  <c r="J59"/>
  <c r="F95"/>
  <c r="BE101"/>
  <c r="BE104"/>
  <c r="BE114"/>
  <c r="BE117"/>
  <c r="BE141"/>
  <c r="BE168"/>
  <c r="BE170"/>
  <c r="BE200"/>
  <c r="BE201"/>
  <c r="BE221"/>
  <c r="BE270"/>
  <c r="BE278"/>
  <c r="BE279"/>
  <c r="J58"/>
  <c r="BE123"/>
  <c r="BE138"/>
  <c r="BE153"/>
  <c r="BE156"/>
  <c r="BE197"/>
  <c r="BE207"/>
  <c r="BE210"/>
  <c r="BE212"/>
  <c r="BE219"/>
  <c r="BE225"/>
  <c r="BE226"/>
  <c r="BE227"/>
  <c r="BE228"/>
  <c r="BE229"/>
  <c r="BE253"/>
  <c r="BE262"/>
  <c r="BE266"/>
  <c i="4" r="BK91"/>
  <c r="J91"/>
  <c r="J64"/>
  <c i="5" r="F58"/>
  <c r="BE129"/>
  <c r="BE136"/>
  <c r="BE185"/>
  <c r="BE187"/>
  <c r="BE189"/>
  <c r="BE198"/>
  <c r="BE199"/>
  <c r="BE213"/>
  <c r="BE231"/>
  <c r="BE272"/>
  <c r="BE274"/>
  <c r="J92"/>
  <c r="BE131"/>
  <c r="BE159"/>
  <c r="BE161"/>
  <c r="BE181"/>
  <c r="BE203"/>
  <c r="BE232"/>
  <c r="BE233"/>
  <c r="BE234"/>
  <c r="BE236"/>
  <c r="BE247"/>
  <c r="BE264"/>
  <c r="BE276"/>
  <c r="BE277"/>
  <c r="BE284"/>
  <c r="BE285"/>
  <c r="BE286"/>
  <c r="BE288"/>
  <c r="BE297"/>
  <c r="E86"/>
  <c r="BE126"/>
  <c r="BE165"/>
  <c r="BE180"/>
  <c r="BE230"/>
  <c r="BE244"/>
  <c r="BE251"/>
  <c r="BE268"/>
  <c r="BE295"/>
  <c r="BE106"/>
  <c r="BE143"/>
  <c r="BE174"/>
  <c r="BE176"/>
  <c r="BE191"/>
  <c r="BE215"/>
  <c r="BE217"/>
  <c r="BE245"/>
  <c r="BE248"/>
  <c r="BE250"/>
  <c r="BE259"/>
  <c r="BE260"/>
  <c i="3" r="J98"/>
  <c r="J65"/>
  <c i="4" r="BE112"/>
  <c r="F59"/>
  <c r="F86"/>
  <c r="BE96"/>
  <c r="BE97"/>
  <c r="BE102"/>
  <c r="BE108"/>
  <c r="J58"/>
  <c r="E78"/>
  <c r="J87"/>
  <c r="BE104"/>
  <c r="J56"/>
  <c r="BE95"/>
  <c r="BE93"/>
  <c r="BE98"/>
  <c r="BE99"/>
  <c r="BE113"/>
  <c r="BE115"/>
  <c i="2" r="J398"/>
  <c r="J74"/>
  <c i="3" r="J58"/>
  <c r="BE126"/>
  <c r="BE145"/>
  <c r="BE174"/>
  <c r="BE226"/>
  <c r="BE228"/>
  <c r="BE252"/>
  <c r="BE274"/>
  <c r="BE275"/>
  <c r="BE286"/>
  <c r="BE287"/>
  <c r="BE332"/>
  <c r="BE356"/>
  <c r="BE365"/>
  <c r="BE380"/>
  <c r="BE381"/>
  <c r="BE384"/>
  <c r="BE388"/>
  <c r="BE390"/>
  <c r="BE401"/>
  <c r="BE405"/>
  <c r="BE406"/>
  <c r="J56"/>
  <c r="J93"/>
  <c r="BE100"/>
  <c r="BE112"/>
  <c r="BE134"/>
  <c r="BE159"/>
  <c r="BE162"/>
  <c r="BE176"/>
  <c r="BE178"/>
  <c r="BE181"/>
  <c r="BE184"/>
  <c r="BE195"/>
  <c r="BE214"/>
  <c r="BE220"/>
  <c r="BE222"/>
  <c r="BE224"/>
  <c r="BE240"/>
  <c r="BE244"/>
  <c r="BE250"/>
  <c r="BE264"/>
  <c r="BE271"/>
  <c r="BE281"/>
  <c r="BE283"/>
  <c r="BE320"/>
  <c r="BE353"/>
  <c r="BE373"/>
  <c r="BE374"/>
  <c r="BE377"/>
  <c r="BE385"/>
  <c r="BE386"/>
  <c r="BE393"/>
  <c r="BE395"/>
  <c r="F59"/>
  <c r="BE110"/>
  <c r="BE121"/>
  <c r="BE136"/>
  <c r="BE147"/>
  <c r="BE150"/>
  <c r="BE152"/>
  <c r="BE155"/>
  <c r="BE169"/>
  <c r="BE202"/>
  <c r="BE236"/>
  <c r="BE246"/>
  <c r="BE248"/>
  <c r="BE254"/>
  <c r="BE269"/>
  <c r="BE278"/>
  <c r="BE290"/>
  <c r="BE294"/>
  <c r="BE303"/>
  <c r="BE312"/>
  <c r="BE314"/>
  <c r="BE327"/>
  <c r="BE339"/>
  <c r="BE366"/>
  <c r="BE379"/>
  <c r="BE397"/>
  <c r="BE400"/>
  <c r="BE257"/>
  <c r="BE260"/>
  <c r="BE280"/>
  <c r="BE337"/>
  <c r="BE355"/>
  <c r="BE361"/>
  <c r="BE383"/>
  <c r="BE392"/>
  <c r="BE396"/>
  <c r="BE398"/>
  <c r="BE402"/>
  <c r="F58"/>
  <c r="BE105"/>
  <c r="BE234"/>
  <c r="BE242"/>
  <c r="BE256"/>
  <c r="BE262"/>
  <c r="BE282"/>
  <c r="BE289"/>
  <c r="BE335"/>
  <c r="BE351"/>
  <c r="BE363"/>
  <c r="BE369"/>
  <c r="BE370"/>
  <c r="BE371"/>
  <c r="BE394"/>
  <c r="BE399"/>
  <c r="BE403"/>
  <c i="2" r="BK388"/>
  <c r="J388"/>
  <c r="J71"/>
  <c i="3" r="E84"/>
  <c r="BE114"/>
  <c r="BE116"/>
  <c r="BE118"/>
  <c r="BE186"/>
  <c r="BE189"/>
  <c r="BE200"/>
  <c r="BE232"/>
  <c r="BE288"/>
  <c r="BE292"/>
  <c r="BE298"/>
  <c r="BE300"/>
  <c r="BE305"/>
  <c r="BE347"/>
  <c r="BE359"/>
  <c r="BE362"/>
  <c r="BE364"/>
  <c r="BE367"/>
  <c r="BE404"/>
  <c r="BE139"/>
  <c r="BE141"/>
  <c r="BE142"/>
  <c r="BE171"/>
  <c r="BE198"/>
  <c r="BE209"/>
  <c r="BE272"/>
  <c r="BE273"/>
  <c r="BE276"/>
  <c r="BE277"/>
  <c r="BE279"/>
  <c r="BE284"/>
  <c r="BE285"/>
  <c r="BE296"/>
  <c r="BE307"/>
  <c r="BE322"/>
  <c r="BE324"/>
  <c r="BE357"/>
  <c r="BE360"/>
  <c r="BE372"/>
  <c r="BE376"/>
  <c r="BE382"/>
  <c i="2" r="BK98"/>
  <c r="J98"/>
  <c r="J64"/>
  <c i="3" r="BE99"/>
  <c r="BE123"/>
  <c r="BE207"/>
  <c r="BE217"/>
  <c r="BE229"/>
  <c r="BE238"/>
  <c r="BE309"/>
  <c r="BE317"/>
  <c r="BE330"/>
  <c r="BE341"/>
  <c r="BE343"/>
  <c r="BE344"/>
  <c r="BE345"/>
  <c r="BE349"/>
  <c r="BE358"/>
  <c r="BE368"/>
  <c r="BE375"/>
  <c r="BE378"/>
  <c i="1" r="BC56"/>
  <c r="AW56"/>
  <c i="2" r="E50"/>
  <c r="J56"/>
  <c r="F58"/>
  <c r="J58"/>
  <c r="F59"/>
  <c r="J59"/>
  <c r="BE100"/>
  <c r="BE101"/>
  <c r="BE106"/>
  <c r="BE111"/>
  <c r="BE116"/>
  <c r="BE121"/>
  <c r="BE126"/>
  <c r="BE131"/>
  <c r="BE137"/>
  <c r="BE148"/>
  <c r="BE155"/>
  <c r="BE159"/>
  <c r="BE166"/>
  <c r="BE168"/>
  <c r="BE173"/>
  <c r="BE176"/>
  <c r="BE181"/>
  <c r="BE183"/>
  <c r="BE193"/>
  <c r="BE195"/>
  <c r="BE200"/>
  <c r="BE205"/>
  <c r="BE210"/>
  <c r="BE215"/>
  <c r="BE222"/>
  <c r="BE227"/>
  <c r="BE232"/>
  <c r="BE237"/>
  <c r="BE242"/>
  <c r="BE246"/>
  <c r="BE250"/>
  <c r="BE255"/>
  <c r="BE259"/>
  <c r="BE263"/>
  <c r="BE268"/>
  <c r="BE273"/>
  <c r="BE274"/>
  <c r="BE279"/>
  <c r="BE284"/>
  <c r="BE288"/>
  <c r="BE290"/>
  <c r="BE291"/>
  <c r="BE293"/>
  <c r="BE294"/>
  <c r="BE296"/>
  <c r="BE297"/>
  <c r="BE299"/>
  <c r="BE300"/>
  <c r="BE302"/>
  <c r="BE303"/>
  <c r="BE304"/>
  <c r="BE305"/>
  <c r="BE307"/>
  <c r="BE309"/>
  <c r="BE312"/>
  <c r="BE314"/>
  <c r="BE316"/>
  <c r="BE317"/>
  <c r="BE318"/>
  <c r="BE319"/>
  <c r="BE321"/>
  <c r="BE323"/>
  <c r="BE330"/>
  <c r="BE334"/>
  <c r="BE338"/>
  <c r="BE341"/>
  <c r="BE344"/>
  <c r="BE347"/>
  <c r="BE352"/>
  <c r="BE357"/>
  <c r="BE362"/>
  <c r="BE366"/>
  <c r="BE369"/>
  <c r="BE371"/>
  <c r="BE373"/>
  <c r="BE378"/>
  <c r="BE385"/>
  <c r="BE387"/>
  <c r="BE390"/>
  <c r="BE394"/>
  <c r="BE399"/>
  <c r="BE400"/>
  <c r="BE402"/>
  <c r="BE404"/>
  <c r="BE406"/>
  <c r="BE407"/>
  <c r="BE408"/>
  <c i="1" r="BA56"/>
  <c r="BB56"/>
  <c r="BD56"/>
  <c i="4" r="F37"/>
  <c i="1" r="BB58"/>
  <c i="8" r="F36"/>
  <c i="1" r="BA63"/>
  <c i="9" r="F38"/>
  <c i="1" r="BC64"/>
  <c i="6" r="J36"/>
  <c i="1" r="AW60"/>
  <c i="9" r="F36"/>
  <c i="1" r="BA64"/>
  <c i="5" r="J36"/>
  <c i="1" r="AW59"/>
  <c i="8" r="J36"/>
  <c i="1" r="AW63"/>
  <c i="8" r="F38"/>
  <c i="1" r="BC63"/>
  <c i="5" r="F38"/>
  <c i="1" r="BC59"/>
  <c i="8" r="F39"/>
  <c i="1" r="BD63"/>
  <c i="3" r="F37"/>
  <c i="1" r="BB57"/>
  <c i="3" r="F38"/>
  <c i="1" r="BC57"/>
  <c i="7" r="J36"/>
  <c i="1" r="AW61"/>
  <c i="4" r="J36"/>
  <c i="1" r="AW58"/>
  <c r="AS54"/>
  <c i="4" r="F39"/>
  <c i="1" r="BD58"/>
  <c i="4" r="F38"/>
  <c i="1" r="BC58"/>
  <c i="7" r="F39"/>
  <c i="1" r="BD61"/>
  <c i="9" r="F39"/>
  <c i="1" r="BD64"/>
  <c i="6" r="F36"/>
  <c i="1" r="BA60"/>
  <c i="7" r="F37"/>
  <c i="1" r="BB61"/>
  <c i="3" r="J36"/>
  <c i="1" r="AW57"/>
  <c i="7" r="F38"/>
  <c i="1" r="BC61"/>
  <c i="5" r="F37"/>
  <c i="1" r="BB59"/>
  <c i="6" r="F38"/>
  <c i="1" r="BC60"/>
  <c i="7" r="F36"/>
  <c i="1" r="BA61"/>
  <c i="5" r="F36"/>
  <c i="1" r="BA59"/>
  <c i="3" r="F39"/>
  <c i="1" r="BD57"/>
  <c i="9" r="J36"/>
  <c i="1" r="AW64"/>
  <c i="4" r="F36"/>
  <c i="1" r="BA58"/>
  <c i="5" r="F39"/>
  <c i="1" r="BD59"/>
  <c i="8" r="F37"/>
  <c i="1" r="BB63"/>
  <c i="6" r="F37"/>
  <c i="1" r="BB60"/>
  <c i="6" r="F39"/>
  <c i="1" r="BD60"/>
  <c i="3" r="F36"/>
  <c i="1" r="BA57"/>
  <c i="9" r="F37"/>
  <c i="1" r="BB64"/>
  <c i="7" l="1" r="P98"/>
  <c i="1" r="AU61"/>
  <c i="3" r="R97"/>
  <c r="R96"/>
  <c i="8" r="BK93"/>
  <c r="BK92"/>
  <c r="J92"/>
  <c r="J63"/>
  <c i="7" r="T98"/>
  <c i="9" r="BK94"/>
  <c r="J94"/>
  <c i="2" r="T98"/>
  <c r="T97"/>
  <c i="6" r="BK96"/>
  <c r="J96"/>
  <c r="J64"/>
  <c i="2" r="R98"/>
  <c r="R97"/>
  <c i="5" r="P99"/>
  <c r="P98"/>
  <c i="1" r="AU59"/>
  <c i="6" r="R96"/>
  <c r="R95"/>
  <c i="5" r="R99"/>
  <c r="R98"/>
  <c i="9" r="T94"/>
  <c i="5" r="T99"/>
  <c r="T98"/>
  <c i="3" r="BK97"/>
  <c r="BK96"/>
  <c r="J96"/>
  <c r="P97"/>
  <c r="P96"/>
  <c i="1" r="AU57"/>
  <c i="8" r="R93"/>
  <c r="R92"/>
  <c i="7" r="R98"/>
  <c i="4" r="T91"/>
  <c r="T90"/>
  <c i="2" r="P397"/>
  <c i="6" r="T96"/>
  <c r="T95"/>
  <c i="4" r="P91"/>
  <c r="P90"/>
  <c i="1" r="AU58"/>
  <c i="9" r="P94"/>
  <c i="1" r="AU64"/>
  <c i="2" r="P98"/>
  <c r="P97"/>
  <c i="1" r="AU56"/>
  <c i="3" r="T97"/>
  <c r="T96"/>
  <c i="8" r="T93"/>
  <c r="T92"/>
  <c i="9" r="J95"/>
  <c r="J64"/>
  <c i="5" r="BK98"/>
  <c r="J98"/>
  <c r="J63"/>
  <c i="4" r="BK90"/>
  <c r="J90"/>
  <c r="J63"/>
  <c i="2" r="BK97"/>
  <c r="J97"/>
  <c r="J63"/>
  <c i="8" r="J35"/>
  <c i="1" r="AV63"/>
  <c r="AT63"/>
  <c r="BD55"/>
  <c i="2" r="F35"/>
  <c i="1" r="AZ56"/>
  <c r="BA62"/>
  <c r="AW62"/>
  <c i="7" r="J35"/>
  <c i="1" r="AV61"/>
  <c r="AT61"/>
  <c i="7" r="J32"/>
  <c i="1" r="AG61"/>
  <c r="BC62"/>
  <c r="AY62"/>
  <c i="5" r="F35"/>
  <c i="1" r="AZ59"/>
  <c i="2" r="J35"/>
  <c i="1" r="AV56"/>
  <c r="AT56"/>
  <c i="4" r="J35"/>
  <c i="1" r="AV58"/>
  <c r="AT58"/>
  <c r="BA55"/>
  <c r="BC55"/>
  <c r="BB55"/>
  <c r="AX55"/>
  <c i="9" r="F35"/>
  <c i="1" r="AZ64"/>
  <c i="9" r="J35"/>
  <c i="1" r="AV64"/>
  <c r="AT64"/>
  <c i="8" r="F35"/>
  <c i="1" r="AZ63"/>
  <c i="3" r="F35"/>
  <c i="1" r="AZ57"/>
  <c i="9" r="J32"/>
  <c i="1" r="AG64"/>
  <c i="6" r="F35"/>
  <c i="1" r="AZ60"/>
  <c r="BB62"/>
  <c r="AX62"/>
  <c r="AU62"/>
  <c i="3" r="J35"/>
  <c i="1" r="AV57"/>
  <c r="AT57"/>
  <c r="BD62"/>
  <c i="6" r="J35"/>
  <c i="1" r="AV60"/>
  <c r="AT60"/>
  <c i="4" r="F35"/>
  <c i="1" r="AZ58"/>
  <c i="7" r="F35"/>
  <c i="1" r="AZ61"/>
  <c i="3" r="J32"/>
  <c i="1" r="AG57"/>
  <c i="5" r="J35"/>
  <c i="1" r="AV59"/>
  <c r="AT59"/>
  <c i="6" l="1" r="BK95"/>
  <c r="J95"/>
  <c r="J63"/>
  <c i="3" r="J97"/>
  <c r="J64"/>
  <c r="J63"/>
  <c i="9" r="J63"/>
  <c i="8" r="J93"/>
  <c r="J64"/>
  <c i="9" r="J41"/>
  <c i="1" r="AN61"/>
  <c i="7" r="J41"/>
  <c i="3" r="J41"/>
  <c i="1" r="AN64"/>
  <c r="AN57"/>
  <c i="4" r="J32"/>
  <c i="1" r="AG58"/>
  <c r="AN58"/>
  <c r="AZ62"/>
  <c r="AV62"/>
  <c r="AT62"/>
  <c r="BD54"/>
  <c r="W33"/>
  <c i="8" r="J32"/>
  <c i="1" r="AG63"/>
  <c r="AG62"/>
  <c r="AW55"/>
  <c i="5" r="J32"/>
  <c i="1" r="AG59"/>
  <c r="AN59"/>
  <c r="AY55"/>
  <c i="2" r="J32"/>
  <c i="1" r="AG56"/>
  <c r="BA54"/>
  <c r="W30"/>
  <c r="BC54"/>
  <c r="W32"/>
  <c r="AZ55"/>
  <c r="AV55"/>
  <c r="AU55"/>
  <c r="AU54"/>
  <c r="BB54"/>
  <c r="W31"/>
  <c i="8" l="1" r="J41"/>
  <c i="5" r="J41"/>
  <c i="4" r="J41"/>
  <c i="2" r="J41"/>
  <c i="1" r="AN56"/>
  <c r="AN63"/>
  <c r="AN62"/>
  <c r="AZ54"/>
  <c r="W29"/>
  <c r="AW54"/>
  <c r="AK30"/>
  <c r="AX54"/>
  <c i="6" r="J32"/>
  <c i="1" r="AG60"/>
  <c r="AN60"/>
  <c r="AT55"/>
  <c r="AY54"/>
  <c i="6" l="1" r="J41"/>
  <c i="1"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<sst xmlns="http://schemas.openxmlformats.org/spreadsheetml/2006/main">
  <si>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</si>
  <si>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</si>
  <si>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</si>
  <si>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</si>
  <si>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</si>
  <si>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{ecc61019-f4d4-4cdf-9a1a-1028ef08a661}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</si>
  <si>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</si>
  <si>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</si>
  <si>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</si>
  <si>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</si>
  <si>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</si>
  <si>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</si>
  <si>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</si>
  <si>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</si>
  <si>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</si>
  <si>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</si>
  <si>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</si>
  <si>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komunikací, výměna vodovodu a oprava kanalizace v Klatovech 2024, 5. část</t>
  </si>
  <si>
    <t>KSO:</t>
  </si>
  <si>
    <t/>
  </si>
  <si>
    <t>CC-CZ:</t>
  </si>
  <si>
    <t>Místo:</t>
  </si>
  <si>
    <t xml:space="preserve"> </t>
  </si>
  <si>
    <t>Datum:</t>
  </si>
  <si>
    <t>10. 4. 2024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</si>
  <si>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</si>
  <si>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</si>
  <si>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</si>
  <si>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</si>
  <si>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</si>
  <si>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</si>
  <si>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</si>
  <si>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</si>
  <si>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</si>
  <si>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</si>
  <si>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</si>
  <si>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</si>
  <si>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</si>
  <si>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</si>
  <si>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</si>
  <si>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</si>
  <si>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</si>
  <si>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</si>
  <si>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</si>
  <si>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</si>
  <si>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</si>
  <si>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</si>
  <si>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</si>
  <si>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</si>
  <si>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</si>
  <si>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</si>
  <si>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</si>
  <si>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</si>
  <si>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</si>
  <si>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</si>
  <si>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</si>
  <si>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</si>
  <si>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</si>
  <si>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</si>
  <si>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</si>
  <si>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</si>
  <si>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</si>
  <si>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</si>
  <si>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</si>
  <si>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</si>
  <si>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</si>
  <si>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</si>
  <si>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</si>
  <si>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</si>
  <si>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</si>
  <si>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</si>
  <si>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</si>
  <si>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</si>
  <si>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</si>
  <si>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Studentská ulice</t>
  </si>
  <si>
    <t>STA</t>
  </si>
  <si>
    <t>1</t>
  </si>
  <si>
    <t>{8366dfdf-8e99-4bb6-9e2e-61c5e8e17fe2}</t>
  </si>
  <si>
    <t>2</t>
  </si>
  <si>
    <t>/</t>
  </si>
  <si>
    <t>SO 101-1</t>
  </si>
  <si>
    <t>KOMUNIKACE</t>
  </si>
  <si>
    <t>Soupis</t>
  </si>
  <si>
    <t>{bdb22333-3429-4329-9ae2-08169c93ae02}</t>
  </si>
  <si>
    <t>SO 201-1</t>
  </si>
  <si>
    <t>VÝMĚNA VODOVODU</t>
  </si>
  <si>
    <t>{1b31568f-5c19-4c3a-8be8-c437472a1406}</t>
  </si>
  <si>
    <t>SO 211-1</t>
  </si>
  <si>
    <t>VRN V+K</t>
  </si>
  <si>
    <t>{2fe4d9d7-38dd-4afa-9bea-ffeb27f9485b}</t>
  </si>
  <si>
    <t>SO 301-1</t>
  </si>
  <si>
    <t>OPRAVA KANALIZACE</t>
  </si>
  <si>
    <t>{28a272ca-c8e2-44d3-8371-340e2c60b2ac}</t>
  </si>
  <si>
    <t>SO 401-1</t>
  </si>
  <si>
    <t>PŘÍPOJKY V+K</t>
  </si>
  <si>
    <t>{022407b0-6871-4f74-9ccd-75fac9020feb}</t>
  </si>
  <si>
    <t>SO 501-1</t>
  </si>
  <si>
    <t>VEŘEJNÉ OSVĚTLENÍ</t>
  </si>
  <si>
    <t>{eedc420a-beec-465d-8259-2937ce212e0b}</t>
  </si>
  <si>
    <t>02</t>
  </si>
  <si>
    <t>MK K Vodojemu č.p. 660</t>
  </si>
  <si>
    <t>{f3f81932-d86e-4f20-a67d-f265f0050330}</t>
  </si>
  <si>
    <t>SO 101-2</t>
  </si>
  <si>
    <t>{172c8602-5cc7-4c33-a2f1-f4d1ef51b31f}</t>
  </si>
  <si>
    <t>SO 401-2</t>
  </si>
  <si>
    <t>{edd42612-b201-4d0c-951a-bcdc3062ea4a}</t>
  </si>
  <si>
    <t>odkop</t>
  </si>
  <si>
    <t>m3</t>
  </si>
  <si>
    <t>378,64</t>
  </si>
  <si>
    <t>hloub</t>
  </si>
  <si>
    <t>98,5</t>
  </si>
  <si>
    <t>KRYCÍ LIST SOUPISU PRACÍ</t>
  </si>
  <si>
    <t>zásyp</t>
  </si>
  <si>
    <t>87,8</t>
  </si>
  <si>
    <t>Objekt:</t>
  </si>
  <si>
    <t>01 - MK Studentská ulice</t>
  </si>
  <si>
    <t>Soupis:</t>
  </si>
  <si>
    <t>SO 101-1 -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</si>
  <si>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</si>
  <si>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</si>
  <si>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</si>
  <si>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</si>
  <si>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</si>
  <si>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</si>
  <si>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</si>
  <si>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</si>
  <si>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</si>
  <si>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</si>
  <si>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</si>
  <si>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</si>
  <si>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</si>
  <si>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</si>
  <si>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</si>
  <si>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</si>
  <si>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</si>
  <si>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</si>
  <si>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</si>
  <si>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</si>
  <si>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</si>
  <si>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</si>
  <si>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</si>
  <si>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</si>
  <si>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</si>
  <si>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</si>
  <si>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</si>
  <si>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</si>
  <si>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</si>
  <si>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</si>
  <si>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</si>
  <si>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</si>
  <si>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</si>
  <si>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</si>
  <si>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003R</t>
  </si>
  <si>
    <t>Bourání uliční vpusti</t>
  </si>
  <si>
    <t>ks</t>
  </si>
  <si>
    <t>4</t>
  </si>
  <si>
    <t>709955665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</si>
  <si>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</si>
  <si>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</si>
  <si>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m2</t>
  </si>
  <si>
    <t>CS ÚRS 2024 01</t>
  </si>
  <si>
    <t>841968370</t>
  </si>
  <si>
    <t>Online PSC</t>
  </si>
  <si>
    <t>https://podminky.urs.cz/item/CS_URS_2024_01/113106134</t>
  </si>
  <si>
    <t>VV</t>
  </si>
  <si>
    <t>chodník stávající plocha povrch zámková dlažba</t>
  </si>
  <si>
    <t>Součet</t>
  </si>
  <si>
    <t>3</t>
  </si>
  <si>
    <t>113106195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</si>
  <si>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</si>
  <si>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1531525863</t>
  </si>
  <si>
    <t>https://podminky.urs.cz/item/CS_URS_2024_01/113106195</t>
  </si>
  <si>
    <t>stávající plocha povrch vegetační dlažba</t>
  </si>
  <si>
    <t>43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</si>
  <si>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</si>
  <si>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</si>
  <si>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239001452</t>
  </si>
  <si>
    <t>https://podminky.urs.cz/item/CS_URS_2024_01/113107181</t>
  </si>
  <si>
    <t>chodník stávající plocha povrch AC</t>
  </si>
  <si>
    <t>1400</t>
  </si>
  <si>
    <t>5</t>
  </si>
  <si>
    <t>113154364R</t>
  </si>
  <si>
    <t>Frézování živičného podkladu nebo krytu s naložením na dopravní prostředek plochy přes 1 000 do 10 000 m2 s překážkami v trase pruhu šířky přes 1 m do 2 m, tloušťky vrstvy 120 mm</t>
  </si>
  <si>
    <t>816311413</t>
  </si>
  <si>
    <t>P</t>
  </si>
  <si>
    <t>Poznámka k položce:_x000d_
asfaltová směs T2</t>
  </si>
  <si>
    <t>komunikace</t>
  </si>
  <si>
    <t>3580</t>
  </si>
  <si>
    <t>6</t>
  </si>
  <si>
    <t>113201112</t>
  </si>
  <si>
    <t>Vytrhání obrub s vybouráním lože, s přemístěním hmot na skládku na vzdálenost do 3 m nebo s naložením na dopravní prostředek silničních žulových</t>
  </si>
  <si>
    <t>m</t>
  </si>
  <si>
    <t>1180145286</t>
  </si>
  <si>
    <t>https://podminky.urs.cz/item/CS_URS_2024_01/113201112</t>
  </si>
  <si>
    <t>stávající silniční žulové obruby - budou znovu použity</t>
  </si>
  <si>
    <t>387</t>
  </si>
  <si>
    <t>7</t>
  </si>
  <si>
    <t>113202111</t>
  </si>
  <si>
    <t>Vytrhání obrub s vybouráním lože, s přemístěním hmot na skládku na vzdálenost do 3 m nebo s naložením na dopravní prostředek z obrubníků betonových stojatých</t>
  </si>
  <si>
    <t>1564074722</t>
  </si>
  <si>
    <t>https://podminky.urs.cz/item/CS_URS_2024_01/113202111</t>
  </si>
  <si>
    <t>stávající betonové silniční obruby</t>
  </si>
  <si>
    <t>132+136</t>
  </si>
  <si>
    <t>8</t>
  </si>
  <si>
    <t>113203111</t>
  </si>
  <si>
    <t>Vytrhání obrub s vybouráním lože, s přemístěním hmot na skládku na vzdálenost do 3 m nebo s naložením na dopravní prostředek z dlažebních kostek</t>
  </si>
  <si>
    <t>-717953662</t>
  </si>
  <si>
    <t>https://podminky.urs.cz/item/CS_URS_2024_01/113203111</t>
  </si>
  <si>
    <t xml:space="preserve">Poznámka k položce:_x000d_
 </t>
  </si>
  <si>
    <t>stávající přídlažba žulové kostky drobné - budou znovu použity</t>
  </si>
  <si>
    <t>653</t>
  </si>
  <si>
    <t>9</t>
  </si>
  <si>
    <t>122151104</t>
  </si>
  <si>
    <t>Odkopávky a prokopávky nezapažené strojně v hornině třídy těžitelnosti I skupiny 1 a 2 přes 100 do 500 m3</t>
  </si>
  <si>
    <t>-830655559</t>
  </si>
  <si>
    <t>https://podminky.urs.cz/item/CS_URS_2024_01/122151104</t>
  </si>
  <si>
    <t>parkoviště</t>
  </si>
  <si>
    <t>33*0,42</t>
  </si>
  <si>
    <t>chodníky</t>
  </si>
  <si>
    <t>911*0,2</t>
  </si>
  <si>
    <t>sjezdy</t>
  </si>
  <si>
    <t>369*0,42</t>
  </si>
  <si>
    <t>plocha nový trávník</t>
  </si>
  <si>
    <t>138*0,2</t>
  </si>
  <si>
    <t>10</t>
  </si>
  <si>
    <t>132151103</t>
  </si>
  <si>
    <t>Hloubení nezapažených rýh šířky do 800 mm strojně s urovnáním dna do předepsaného profilu a spádu v hornině třídy těžitelnosti I skupiny 1 a 2 přes 50 do 100 m3</t>
  </si>
  <si>
    <t>-1198080361</t>
  </si>
  <si>
    <t>https://podminky.urs.cz/item/CS_URS_2024_01/132151103</t>
  </si>
  <si>
    <t>přípojky UV</t>
  </si>
  <si>
    <t>29*1*2,5</t>
  </si>
  <si>
    <t>UV</t>
  </si>
  <si>
    <t>26*1</t>
  </si>
  <si>
    <t>11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</si>
  <si>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</si>
  <si>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</si>
  <si>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-1481448231</t>
  </si>
  <si>
    <t>12</t>
  </si>
  <si>
    <t>174151101</t>
  </si>
  <si>
    <t>Zásyp sypaninou z jakékoliv horniny strojně s uložením výkopku ve vrstvách se zhutněním jam, šachet, rýh nebo kolem objektů v těchto vykopávkách</t>
  </si>
  <si>
    <t>CS ÚRS 2023 02</t>
  </si>
  <si>
    <t>-391443819</t>
  </si>
  <si>
    <t>https://podminky.urs.cz/item/CS_URS_2023_02/174151101</t>
  </si>
  <si>
    <t>29*1*2,4</t>
  </si>
  <si>
    <t>26*0,7</t>
  </si>
  <si>
    <t>13</t>
  </si>
  <si>
    <t>M</t>
  </si>
  <si>
    <t>58344171</t>
  </si>
  <si>
    <t>štěrkodrť frakce 0/32</t>
  </si>
  <si>
    <t>t</t>
  </si>
  <si>
    <t>713558102</t>
  </si>
  <si>
    <t>zásyp*1,8</t>
  </si>
  <si>
    <t>14</t>
  </si>
  <si>
    <t>181351005</t>
  </si>
  <si>
    <t>Rozprostření a urovnání ornice v rovině nebo ve svahu sklonu do 1:5 strojně při souvislé ploše do 100 m2, tl. vrstvy přes 250 do 300 mm</t>
  </si>
  <si>
    <t>-1991787141</t>
  </si>
  <si>
    <t>https://podminky.urs.cz/item/CS_URS_2024_01/181351005</t>
  </si>
  <si>
    <t>138</t>
  </si>
  <si>
    <t>10364101</t>
  </si>
  <si>
    <t>zemina pro terénní úpravy - ornice</t>
  </si>
  <si>
    <t>1368370388</t>
  </si>
  <si>
    <t>138*0,3*1,8</t>
  </si>
  <si>
    <t>16</t>
  </si>
  <si>
    <t>181411131</t>
  </si>
  <si>
    <t>Založení trávníku na půdě předem připravené plochy do 1000 m2 výsevem včetně utažení parkového v rovině nebo na svahu do 1:5</t>
  </si>
  <si>
    <t>-1876799757</t>
  </si>
  <si>
    <t>https://podminky.urs.cz/item/CS_URS_2023_02/181411131</t>
  </si>
  <si>
    <t>17</t>
  </si>
  <si>
    <t>00572410</t>
  </si>
  <si>
    <t>osivo směs travní parková</t>
  </si>
  <si>
    <t>kg</t>
  </si>
  <si>
    <t>2077599758</t>
  </si>
  <si>
    <t>138*0,02</t>
  </si>
  <si>
    <t>18</t>
  </si>
  <si>
    <t>181951112</t>
  </si>
  <si>
    <t>Úprava pláně vyrovnáním výškových rozdílů strojně v hornině třídy těžitelnosti I, skupiny 1 až 3 se zhutněním</t>
  </si>
  <si>
    <t>-174359048</t>
  </si>
  <si>
    <t>https://podminky.urs.cz/item/CS_URS_2023_02/181951112</t>
  </si>
  <si>
    <t>33</t>
  </si>
  <si>
    <t>911</t>
  </si>
  <si>
    <t>369</t>
  </si>
  <si>
    <t>Komunikace pozemní</t>
  </si>
  <si>
    <t>19</t>
  </si>
  <si>
    <t>004R</t>
  </si>
  <si>
    <t>Sanace konstrukční vrstev vozovky (MZK 150mm + ŠD 200mm) včetně zemních prací, odvozu a likvidace výkopku a zřízení nových vrstev</t>
  </si>
  <si>
    <t>-1742011880</t>
  </si>
  <si>
    <t>Poznámka k položce:_x000d_
předpoklad - bude upřesněno po odfrézování asfaltových vrstev komunikace</t>
  </si>
  <si>
    <t>20</t>
  </si>
  <si>
    <t>564831111</t>
  </si>
  <si>
    <t>Podklad ze štěrkodrti ŠD s rozprostřením a zhutněním plochy přes 100 m2, po zhutnění tl. 100 mm</t>
  </si>
  <si>
    <t>277386814</t>
  </si>
  <si>
    <t>https://podminky.urs.cz/item/CS_URS_2024_01/564831111</t>
  </si>
  <si>
    <t>lože pod silniční obruby</t>
  </si>
  <si>
    <t>(387+268)*0,4</t>
  </si>
  <si>
    <t>564851011</t>
  </si>
  <si>
    <t>Podklad ze štěrkodrti ŠD s rozprostřením a zhutněním plochy jednotlivě do 100 m2, po zhutnění tl. 150 mm</t>
  </si>
  <si>
    <t>875222528</t>
  </si>
  <si>
    <t>https://podminky.urs.cz/item/CS_URS_2024_01/564851011</t>
  </si>
  <si>
    <t>22</t>
  </si>
  <si>
    <t>564861111</t>
  </si>
  <si>
    <t>Podklad ze štěrkodrti ŠD s rozprostřením a zhutněním plochy přes 100 m2, po zhutnění tl. 200 mm</t>
  </si>
  <si>
    <t>-2075944308</t>
  </si>
  <si>
    <t>https://podminky.urs.cz/item/CS_URS_2024_01/564861111</t>
  </si>
  <si>
    <t>23</t>
  </si>
  <si>
    <t>564950413R</t>
  </si>
  <si>
    <t>Podklad nebo podsyp z asfaltového recyklátu s rozprostřením a zhutněním plochy jednotlivě do 100 m2, po zhutnění tl. 200 mm</t>
  </si>
  <si>
    <t>1665514068</t>
  </si>
  <si>
    <t>https://podminky.urs.cz/item/CS_URS_2024_01/564950413R</t>
  </si>
  <si>
    <t>24</t>
  </si>
  <si>
    <t>564951413</t>
  </si>
  <si>
    <t>Podklad nebo podsyp z asfaltového recyklátu s rozprostřením a zhutněním plochy přes 100 m2, po zhutnění tl. 150 mm</t>
  </si>
  <si>
    <t>-1870718462</t>
  </si>
  <si>
    <t>https://podminky.urs.cz/item/CS_URS_2024_01/564951413</t>
  </si>
  <si>
    <t>25</t>
  </si>
  <si>
    <t>573231106</t>
  </si>
  <si>
    <t>Postřik spojovací PS bez posypu kamenivem ze silniční emulze, v množství 0,30 kg/m2</t>
  </si>
  <si>
    <t>365209830</t>
  </si>
  <si>
    <t>https://podminky.urs.cz/item/CS_URS_2024_01/573231106</t>
  </si>
  <si>
    <t>26</t>
  </si>
  <si>
    <t>577134121</t>
  </si>
  <si>
    <t>Asfaltový beton vrstva obrusná ACO 11 (ABS) s rozprostřením a se zhutněním z nemodifikovaného asfaltu v pruhu šířky přes 3 m tř. I (ACO 11+), po zhutnění tl. 40 mm</t>
  </si>
  <si>
    <t>1568801243</t>
  </si>
  <si>
    <t>https://podminky.urs.cz/item/CS_URS_2024_01/577134121</t>
  </si>
  <si>
    <t>27</t>
  </si>
  <si>
    <t>577176121</t>
  </si>
  <si>
    <t>Asfaltový beton vrstva ložní ACL 22 (ABVH) s rozprostřením a zhutněním z nemodifikovaného asfaltu v pruhu šířky přes 3 m, po zhutnění tl. 80 mm</t>
  </si>
  <si>
    <t>1404225248</t>
  </si>
  <si>
    <t>https://podminky.urs.cz/item/CS_URS_2024_01/577176121</t>
  </si>
  <si>
    <t>28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</si>
  <si>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</si>
  <si>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</si>
  <si>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2075750483</t>
  </si>
  <si>
    <t>https://podminky.urs.cz/item/CS_URS_2024_01/596211113</t>
  </si>
  <si>
    <t>29</t>
  </si>
  <si>
    <t>59245018</t>
  </si>
  <si>
    <t>dlažba skladebná betonová 200x100mm tl 60mm přírodní</t>
  </si>
  <si>
    <t>1391818212</t>
  </si>
  <si>
    <t>890*1,02</t>
  </si>
  <si>
    <t>30</t>
  </si>
  <si>
    <t>59245006</t>
  </si>
  <si>
    <t>dlažba pro nevidomé betonová 200x100mm tl 60mm barevná</t>
  </si>
  <si>
    <t>-1984130261</t>
  </si>
  <si>
    <t>chodníky - dlažba pro nevidomé</t>
  </si>
  <si>
    <t>21*1,02</t>
  </si>
  <si>
    <t>31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</si>
  <si>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</si>
  <si>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</si>
  <si>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-1443353847</t>
  </si>
  <si>
    <t>https://podminky.urs.cz/item/CS_URS_2024_01/596212213</t>
  </si>
  <si>
    <t>32</t>
  </si>
  <si>
    <t>59245020</t>
  </si>
  <si>
    <t>dlažba skladebná betonová 200x100mm tl 80mm přírodní</t>
  </si>
  <si>
    <t>-422479425</t>
  </si>
  <si>
    <t>300*1,02</t>
  </si>
  <si>
    <t>59245226</t>
  </si>
  <si>
    <t>dlažba pro nevidomé betonová 200x100mm tl 80mm barevná</t>
  </si>
  <si>
    <t>645312064</t>
  </si>
  <si>
    <t>sjezdy - dlažba pro nevidomé</t>
  </si>
  <si>
    <t>69*1,02</t>
  </si>
  <si>
    <t>34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</si>
  <si>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</si>
  <si>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</si>
  <si>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533510246</t>
  </si>
  <si>
    <t>https://podminky.urs.cz/item/CS_URS_2024_01/596412210</t>
  </si>
  <si>
    <t>35</t>
  </si>
  <si>
    <t>59246081</t>
  </si>
  <si>
    <t>dlažba plošná vegetační betonová 240x170mm tl 80mm přírodní</t>
  </si>
  <si>
    <t>-1888718477</t>
  </si>
  <si>
    <t>33*1,02</t>
  </si>
  <si>
    <t>Trubní vedení</t>
  </si>
  <si>
    <t>36</t>
  </si>
  <si>
    <t>001R</t>
  </si>
  <si>
    <t>Napojení na přípojky UV na stávající kanalizaci</t>
  </si>
  <si>
    <t>-1393220391</t>
  </si>
  <si>
    <t>37</t>
  </si>
  <si>
    <t>871315221</t>
  </si>
  <si>
    <t>Kanalizační potrubí z tvrdého PVC v otevřeném výkopu ve sklonu do 20 %, hladkého plnostěnného jednovrstvého, tuhost třídy SN 8 DN 160</t>
  </si>
  <si>
    <t>-2093705767</t>
  </si>
  <si>
    <t>https://podminky.urs.cz/item/CS_URS_2023_02/871315221</t>
  </si>
  <si>
    <t>38</t>
  </si>
  <si>
    <t>877310310</t>
  </si>
  <si>
    <t>Montáž kolen na kanalizačním potrubí z PP nebo tvrdého PVC trub hladkých plnostěnných DN 150</t>
  </si>
  <si>
    <t>kus</t>
  </si>
  <si>
    <t>1535252150</t>
  </si>
  <si>
    <t>https://podminky.urs.cz/item/CS_URS_2023_02/877310310</t>
  </si>
  <si>
    <t>3 kolena / 1 UV</t>
  </si>
  <si>
    <t>3*26</t>
  </si>
  <si>
    <t>39</t>
  </si>
  <si>
    <t>28611361</t>
  </si>
  <si>
    <t>koleno kanalizační PVC KG 160x45°</t>
  </si>
  <si>
    <t>-1660293586</t>
  </si>
  <si>
    <t>40</t>
  </si>
  <si>
    <t>895941302</t>
  </si>
  <si>
    <t>Osazení vpusti uliční z betonových dílců DN 450 dno s kalištěm</t>
  </si>
  <si>
    <t>51693122</t>
  </si>
  <si>
    <t>https://podminky.urs.cz/item/CS_URS_2023_02/895941302</t>
  </si>
  <si>
    <t>41</t>
  </si>
  <si>
    <t>59223852</t>
  </si>
  <si>
    <t>dno pro uliční vpusť s kalovou prohlubní betonové 450x300x50mm</t>
  </si>
  <si>
    <t>CS ÚRS 2023 01</t>
  </si>
  <si>
    <t>-1691409635</t>
  </si>
  <si>
    <t>42</t>
  </si>
  <si>
    <t>895941313</t>
  </si>
  <si>
    <t>Osazení vpusti uliční z betonových dílců DN 450 skruž horní 295 mm</t>
  </si>
  <si>
    <t>864684760</t>
  </si>
  <si>
    <t>https://podminky.urs.cz/item/CS_URS_2023_01/895941313</t>
  </si>
  <si>
    <t>59224485</t>
  </si>
  <si>
    <t>vpusť uliční DN 450 skruž horní betonová 450/295x50mm</t>
  </si>
  <si>
    <t>1574647759</t>
  </si>
  <si>
    <t>44</t>
  </si>
  <si>
    <t>895941332</t>
  </si>
  <si>
    <t>Osazení vpusti uliční z betonových dílců DN 450 skruž průběžná se zápachovou uzávěrkou</t>
  </si>
  <si>
    <t>2082496648</t>
  </si>
  <si>
    <t>https://podminky.urs.cz/item/CS_URS_2023_01/895941332</t>
  </si>
  <si>
    <t>45</t>
  </si>
  <si>
    <t>59224493</t>
  </si>
  <si>
    <t>vpusť uliční DN 450 skruž průběžná 450/645x50mm betonová se zápachovou uzávěrkou 150mm PVC</t>
  </si>
  <si>
    <t>-438218646</t>
  </si>
  <si>
    <t>46</t>
  </si>
  <si>
    <t>895941362</t>
  </si>
  <si>
    <t>Osazení vpusti uliční z betonových dílců DN 500 skruž středová 590 mm</t>
  </si>
  <si>
    <t>-1182821613</t>
  </si>
  <si>
    <t>https://podminky.urs.cz/item/CS_URS_2023_01/895941362</t>
  </si>
  <si>
    <t>47</t>
  </si>
  <si>
    <t>59224462</t>
  </si>
  <si>
    <t>vpusť uliční DN 500 skruž průběžná vysoká betonová 500/590x65mm</t>
  </si>
  <si>
    <t>279716761</t>
  </si>
  <si>
    <t>48</t>
  </si>
  <si>
    <t>899204112</t>
  </si>
  <si>
    <t>Osazení mříží litinových včetně rámů a košů na bahno pro třídu zatížení D400, E600</t>
  </si>
  <si>
    <t>-1366784866</t>
  </si>
  <si>
    <t>https://podminky.urs.cz/item/CS_URS_2023_01/899204112</t>
  </si>
  <si>
    <t>49</t>
  </si>
  <si>
    <t>59223260</t>
  </si>
  <si>
    <t>mříž vtoková litinová k uliční vpusti C250/D400 500x500mm</t>
  </si>
  <si>
    <t>-441543321</t>
  </si>
  <si>
    <t>50</t>
  </si>
  <si>
    <t>KSI.UA4</t>
  </si>
  <si>
    <t>Betonová uliční vpusť, koš kalový, A4 vysoký v.600 pro 500x500</t>
  </si>
  <si>
    <t>-1346890461</t>
  </si>
  <si>
    <t>51</t>
  </si>
  <si>
    <t>KSI.BUP10A</t>
  </si>
  <si>
    <t>Betonová uliční vpusť, vyrovnávací prstenec, 10A pod mříže 500x500</t>
  </si>
  <si>
    <t>469312165</t>
  </si>
  <si>
    <t>52</t>
  </si>
  <si>
    <t>899231111</t>
  </si>
  <si>
    <t>Výšková úprava uličního vstupu nebo vpusti do 200 mm zvýšením mříže</t>
  </si>
  <si>
    <t>1408675603</t>
  </si>
  <si>
    <t>https://podminky.urs.cz/item/CS_URS_2023_01/899231111</t>
  </si>
  <si>
    <t>53</t>
  </si>
  <si>
    <t>899331111</t>
  </si>
  <si>
    <t>Výšková úprava uličního vstupu nebo vpusti do 200 mm zvýšením poklopu</t>
  </si>
  <si>
    <t>1655809840</t>
  </si>
  <si>
    <t>https://podminky.urs.cz/item/CS_URS_2023_01/899331111</t>
  </si>
  <si>
    <t>54</t>
  </si>
  <si>
    <t>899431111</t>
  </si>
  <si>
    <t>Výšková úprava uličního vstupu nebo vpusti do 200 mm zvýšením krycího hrnce, šoupěte nebo hydrantu bez úpravy armatur</t>
  </si>
  <si>
    <t>1470747322</t>
  </si>
  <si>
    <t>https://podminky.urs.cz/item/CS_URS_2023_01/899431111</t>
  </si>
  <si>
    <t>Ostatní konstrukce a práce, bourání</t>
  </si>
  <si>
    <t>55</t>
  </si>
  <si>
    <t>914111111</t>
  </si>
  <si>
    <t>Montáž svislé dopravní značky základní velikosti do 1 m2 objímkami na sloupky nebo konzoly</t>
  </si>
  <si>
    <t>-595589556</t>
  </si>
  <si>
    <t>https://podminky.urs.cz/item/CS_URS_2023_01/914111111</t>
  </si>
  <si>
    <t>56</t>
  </si>
  <si>
    <t>914511112</t>
  </si>
  <si>
    <t>Montáž sloupku dopravních značek délky do 3,5 m do hliníkové patky pro sloupek D 60 mm</t>
  </si>
  <si>
    <t>-814946385</t>
  </si>
  <si>
    <t>https://podminky.urs.cz/item/CS_URS_2023_01/914511112</t>
  </si>
  <si>
    <t>57</t>
  </si>
  <si>
    <t>40445225</t>
  </si>
  <si>
    <t>sloupek pro dopravní značku Zn D 60mm v 3,5m</t>
  </si>
  <si>
    <t>1290455945</t>
  </si>
  <si>
    <t>58</t>
  </si>
  <si>
    <t>40445240</t>
  </si>
  <si>
    <t>patka pro sloupek Al D 60mm</t>
  </si>
  <si>
    <t>585331079</t>
  </si>
  <si>
    <t>59</t>
  </si>
  <si>
    <t>40445256</t>
  </si>
  <si>
    <t>svorka upínací na sloupek dopravní značky D 60mm</t>
  </si>
  <si>
    <t>-1830675465</t>
  </si>
  <si>
    <t>60</t>
  </si>
  <si>
    <t>915121121</t>
  </si>
  <si>
    <t>Vodorovné dopravní značení stříkané barvou vodící čára bílá šířky 250 mm přerušovaná základní</t>
  </si>
  <si>
    <t>-497228404</t>
  </si>
  <si>
    <t>https://podminky.urs.cz/item/CS_URS_2023_02/915121121</t>
  </si>
  <si>
    <t>61</t>
  </si>
  <si>
    <t>915221122</t>
  </si>
  <si>
    <t>Vodorovné dopravní značení stříkaným plastem vodící čára bílá šířky 250 mm přerušovaná retroreflexní</t>
  </si>
  <si>
    <t>-1857086454</t>
  </si>
  <si>
    <t>https://podminky.urs.cz/item/CS_URS_2023_02/915221122</t>
  </si>
  <si>
    <t>62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</si>
  <si>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</si>
  <si>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</si>
  <si>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602208252</t>
  </si>
  <si>
    <t>https://podminky.urs.cz/item/CS_URS_2024_01/916111123</t>
  </si>
  <si>
    <t>nové žulové kostky drobné - doplnění chybějících</t>
  </si>
  <si>
    <t>132+132+136</t>
  </si>
  <si>
    <t>63</t>
  </si>
  <si>
    <t>58381007</t>
  </si>
  <si>
    <t>kostka štípaná dlažební žula drobná 8/10</t>
  </si>
  <si>
    <t>2044709991</t>
  </si>
  <si>
    <t>(132+132+136)*0,1</t>
  </si>
  <si>
    <t>64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</si>
  <si>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</si>
  <si>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</si>
  <si>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-1905451860</t>
  </si>
  <si>
    <t>https://podminky.urs.cz/item/CS_URS_2024_01/916131213</t>
  </si>
  <si>
    <t>65</t>
  </si>
  <si>
    <t>59217031</t>
  </si>
  <si>
    <t>obrubník silniční betonový 1000x150x250mm</t>
  </si>
  <si>
    <t>-112527693</t>
  </si>
  <si>
    <t>66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</si>
  <si>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</si>
  <si>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</si>
  <si>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-1440749781</t>
  </si>
  <si>
    <t>https://podminky.urs.cz/item/CS_URS_2024_01/916231213</t>
  </si>
  <si>
    <t>11+9+7+54+6</t>
  </si>
  <si>
    <t>67</t>
  </si>
  <si>
    <t>59217016</t>
  </si>
  <si>
    <t>obrubník betonový chodníkový 1000x80x250mm</t>
  </si>
  <si>
    <t>-255087593</t>
  </si>
  <si>
    <t>68</t>
  </si>
  <si>
    <t>916241113</t>
  </si>
  <si>
    <t>Osazení obrubníku kamenného se zřízením lože, s vyplněním a zatřením spár cementovou maltou ležatého s boční opěrou z betonu prostého, do lože z betonu prostého</t>
  </si>
  <si>
    <t>168623326</t>
  </si>
  <si>
    <t>https://podminky.urs.cz/item/CS_URS_2024_01/916241113</t>
  </si>
  <si>
    <t>69</t>
  </si>
  <si>
    <t>58380434</t>
  </si>
  <si>
    <t>obrubník kamenný žulový obloukový R 3-5m 250x200mm</t>
  </si>
  <si>
    <t>-698483903</t>
  </si>
  <si>
    <t>nové žulové obruby v obloucích</t>
  </si>
  <si>
    <t>"R4" 7+6+7+6</t>
  </si>
  <si>
    <t>"R5" 8</t>
  </si>
  <si>
    <t>70</t>
  </si>
  <si>
    <t>58380005</t>
  </si>
  <si>
    <t>obrubník kamenný žulový přímý 1000x200x250mm</t>
  </si>
  <si>
    <t>766706138</t>
  </si>
  <si>
    <t>Poznámka k položce:_x000d_
obruby autobusová zastávka šířka 200mm, výška 250 mm</t>
  </si>
  <si>
    <t>nové žulové obruby při autobusové zastávce</t>
  </si>
  <si>
    <t>71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</si>
  <si>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</si>
  <si>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</si>
  <si>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895821055</t>
  </si>
  <si>
    <t>https://podminky.urs.cz/item/CS_URS_2023_01/919732211</t>
  </si>
  <si>
    <t>72</t>
  </si>
  <si>
    <t>919735112</t>
  </si>
  <si>
    <t>Řezání stávajícího živičného krytu nebo podkladu hloubky přes 50 do 100 mm</t>
  </si>
  <si>
    <t>-1458187719</t>
  </si>
  <si>
    <t>73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</si>
  <si>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</si>
  <si>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</si>
  <si>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1240340408</t>
  </si>
  <si>
    <t>https://podminky.urs.cz/item/CS_URS_2023_02/966006132</t>
  </si>
  <si>
    <t>74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</si>
  <si>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</si>
  <si>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</si>
  <si>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-1781876186</t>
  </si>
  <si>
    <t>https://podminky.urs.cz/item/CS_URS_2024_01/966006211</t>
  </si>
  <si>
    <t>75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</si>
  <si>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</si>
  <si>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</si>
  <si>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-77730829</t>
  </si>
  <si>
    <t>https://podminky.urs.cz/item/CS_URS_2024_01/979024443</t>
  </si>
  <si>
    <t>76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</si>
  <si>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</si>
  <si>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m, s původním vyplněním spár živicí nebo cementovou maltou</t>
  </si>
  <si>
    <t>294884342</t>
  </si>
  <si>
    <t>https://podminky.urs.cz/item/CS_URS_2024_01/979071112</t>
  </si>
  <si>
    <t>Poznámka k položce:_x000d_
stávající přídlažba</t>
  </si>
  <si>
    <t>653*0,1</t>
  </si>
  <si>
    <t>997</t>
  </si>
  <si>
    <t>Přesun sutě</t>
  </si>
  <si>
    <t>77</t>
  </si>
  <si>
    <t>997211511R</t>
  </si>
  <si>
    <t>Vodorovná doprava suti nebo vybouraných hmot suti se složením a hrubým urovnáním, na skládku včetně likvidace v souladu se zákonem o odpadech</t>
  </si>
  <si>
    <t>-745256190</t>
  </si>
  <si>
    <t>998</t>
  </si>
  <si>
    <t>Přesun hmot</t>
  </si>
  <si>
    <t>78</t>
  </si>
  <si>
    <t>998225111</t>
  </si>
  <si>
    <t>Přesun hmot pro komunikace s krytem z kameniva, monolitickým betonovým nebo živičným dopravní vzdálenost do 200 m jakékoliv délky objektu</t>
  </si>
  <si>
    <t>2114806068</t>
  </si>
  <si>
    <t>PSV</t>
  </si>
  <si>
    <t>Práce a dodávky PSV</t>
  </si>
  <si>
    <t>711</t>
  </si>
  <si>
    <t>Izolace proti vodě, vlhkosti a plynům</t>
  </si>
  <si>
    <t>79</t>
  </si>
  <si>
    <t>711161273</t>
  </si>
  <si>
    <t>Provedení izolace proti zemní vlhkosti nopovou fólií na ploše svislé S z nopové fólie</t>
  </si>
  <si>
    <t>355187088</t>
  </si>
  <si>
    <t>https://podminky.urs.cz/item/CS_URS_2023_02/711161273</t>
  </si>
  <si>
    <t>80</t>
  </si>
  <si>
    <t>28323005</t>
  </si>
  <si>
    <t>fólie profilovaná (nopová) drenážní HDPE s výškou nopů 8mm</t>
  </si>
  <si>
    <t>-147898919</t>
  </si>
  <si>
    <t>20*1,2</t>
  </si>
  <si>
    <t>VRN</t>
  </si>
  <si>
    <t>Vedlejší rozpočtové náklady</t>
  </si>
  <si>
    <t>VRN1</t>
  </si>
  <si>
    <t>Průzkumné, geodetické a projektové práce</t>
  </si>
  <si>
    <t>81</t>
  </si>
  <si>
    <t>012203000</t>
  </si>
  <si>
    <t>Geodetické práce při provádění stavby</t>
  </si>
  <si>
    <t>1024</t>
  </si>
  <si>
    <t>800015109</t>
  </si>
  <si>
    <t>82</t>
  </si>
  <si>
    <t>012303000</t>
  </si>
  <si>
    <t>Geodetické práce po výstavbě</t>
  </si>
  <si>
    <t>2088012211</t>
  </si>
  <si>
    <t>Poznámka k položce:_x000d_
zaměření skutečného provedení stavby</t>
  </si>
  <si>
    <t>83</t>
  </si>
  <si>
    <t>012403000</t>
  </si>
  <si>
    <t>Kartografické práce - geometrický plán</t>
  </si>
  <si>
    <t>-1659459414</t>
  </si>
  <si>
    <t>https://podminky.urs.cz/item/CS_URS_2024_01/012403000</t>
  </si>
  <si>
    <t>84</t>
  </si>
  <si>
    <t>013254000</t>
  </si>
  <si>
    <t>Dokumentace skutečného provedení stavby</t>
  </si>
  <si>
    <t>1763320357</t>
  </si>
  <si>
    <t>VRN3</t>
  </si>
  <si>
    <t>Zařízení staveniště</t>
  </si>
  <si>
    <t>85</t>
  </si>
  <si>
    <t>030001000</t>
  </si>
  <si>
    <t>1540609104</t>
  </si>
  <si>
    <t>86</t>
  </si>
  <si>
    <t>034303000</t>
  </si>
  <si>
    <t>Dopravní značení na staveništi včetně inženýrské činnosti</t>
  </si>
  <si>
    <t>kč</t>
  </si>
  <si>
    <t>-1031616284</t>
  </si>
  <si>
    <t>87</t>
  </si>
  <si>
    <t>039103000</t>
  </si>
  <si>
    <t>Rozebrání, bourání a odvoz zařízení staveniště</t>
  </si>
  <si>
    <t>-977019005</t>
  </si>
  <si>
    <t>SO 201-1 - VÝMĚNA VODOVODU</t>
  </si>
  <si>
    <t xml:space="preserve">    4 - Vodorovné konstrukce</t>
  </si>
  <si>
    <t xml:space="preserve">    871 - Potrubí -  provizorní vodovod</t>
  </si>
  <si>
    <t xml:space="preserve">    D2 - ARMATURY A HYDRANTY</t>
  </si>
  <si>
    <t xml:space="preserve">    D4 - PŘÍSLUŠENSTVÍ</t>
  </si>
  <si>
    <t>1131061231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</si>
  <si>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</si>
  <si>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-814008779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</si>
  <si>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</si>
  <si>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</si>
  <si>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832263175</t>
  </si>
  <si>
    <t>https://podminky.urs.cz/item/CS_URS_2024_01/113107341</t>
  </si>
  <si>
    <t>(7,2+2,83-1,5)*(0,25+1,1+0,25)</t>
  </si>
  <si>
    <t>4,5*(0,25+1,1+0,25)+5*(0,5+1,1+0,5)</t>
  </si>
  <si>
    <t>113154123</t>
  </si>
  <si>
    <t>Frézování živičného podkladu nebo krytu s naložením na dopravní prostředek plochy do 500 m2 bez překážek v trase pruhu šířky přes 0,5 m do 1 m, tloušťky vrstvy 50 mm</t>
  </si>
  <si>
    <t>-1086431676</t>
  </si>
  <si>
    <t>https://podminky.urs.cz/item/CS_URS_2024_01/113154123</t>
  </si>
  <si>
    <t>(7,2+2,83-1,5)*(0,5+1,1+0,5)</t>
  </si>
  <si>
    <t>5*(0,5+1,1+0,5)</t>
  </si>
  <si>
    <t>Vytrhání obrub s vybouráním lože, s přemístěním hmot na skládku na vzdálenost do 3 m nebo s naložením na dopravní prostředek silničních ležatých</t>
  </si>
  <si>
    <t>-1994513784</t>
  </si>
  <si>
    <t>Vytrhání obrub s vybouráním lože, s přemístěním hmot na skládku na vzdálenost do 3 m nebo s naložením na dopravní prostředek z krajníků nebo obrubníků stojatých</t>
  </si>
  <si>
    <t>-668267693</t>
  </si>
  <si>
    <t>115101201</t>
  </si>
  <si>
    <t>Čerpání vody na dopravní výšku do 10 m s uvažovaným průměrným přítokem do 500 l/min</t>
  </si>
  <si>
    <t>hod</t>
  </si>
  <si>
    <t>1006485327</t>
  </si>
  <si>
    <t>https://podminky.urs.cz/item/CS_URS_2024_01/115101201</t>
  </si>
  <si>
    <t>115101301</t>
  </si>
  <si>
    <t>Pohotovost záložní čerpací soupravy pro dopravní výšku do 10 m s uvažovaným průměrným přítokem do 500 l/min</t>
  </si>
  <si>
    <t>den</t>
  </si>
  <si>
    <t>-1676496981</t>
  </si>
  <si>
    <t>https://podminky.urs.cz/item/CS_URS_2024_01/115101301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</si>
  <si>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</si>
  <si>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</si>
  <si>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1972218308</t>
  </si>
  <si>
    <t>https://podminky.urs.cz/item/CS_URS_2024_01/119001405</t>
  </si>
  <si>
    <t>4*1,1+4*1,7+3*1,1+4*1,7+4*1,1+4*1,7+3*1,1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</si>
  <si>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</si>
  <si>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</si>
  <si>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32749075</t>
  </si>
  <si>
    <t>https://podminky.urs.cz/item/CS_URS_2024_01/119001406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</si>
  <si>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</si>
  <si>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</si>
  <si>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1449291419</t>
  </si>
  <si>
    <t>https://podminky.urs.cz/item/CS_URS_2024_01/119001421</t>
  </si>
  <si>
    <t>(5+7+2+2+1)*1,1</t>
  </si>
  <si>
    <t>132154205</t>
  </si>
  <si>
    <t>Hloubení zapažených rýh šířky přes 800 do 2 000 mm strojně s urovnáním dna do předepsaného profilu a spádu v hornině třídy těžitelnosti I skupiny 1 a 2 přes 500 do 1 000 m3</t>
  </si>
  <si>
    <t>-1086058088</t>
  </si>
  <si>
    <t>https://podminky.urs.cz/item/CS_URS_2024_01/132154205</t>
  </si>
  <si>
    <t xml:space="preserve">"souběh ŘAD V2 a ŘAD DN250" 164,49*(1,1*1,75+0,7*1,6) </t>
  </si>
  <si>
    <t>"ŘAD 250"(391,72-164,49)*1,1*1,75</t>
  </si>
  <si>
    <t>"ŘAD V3"11,61*1,1*1,7</t>
  </si>
  <si>
    <t>"ŘAD V4"141,71*1,1*1,7</t>
  </si>
  <si>
    <t>1224,999*0,5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</si>
  <si>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</si>
  <si>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</si>
  <si>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-2130641680</t>
  </si>
  <si>
    <t>https://podminky.urs.cz/item/CS_URS_2024_01/132254205</t>
  </si>
  <si>
    <t>133254102</t>
  </si>
  <si>
    <t>Hloubení zapažených šachet strojně v hornině třídy těžitelnosti I skupiny 3 přes 20 do 50 m3</t>
  </si>
  <si>
    <t>140406091</t>
  </si>
  <si>
    <t>https://podminky.urs.cz/item/CS_URS_2024_01/133254102</t>
  </si>
  <si>
    <t xml:space="preserve">"montážní jáma pro vyplnění stáv.potrubí"1,1*2*1,8 </t>
  </si>
  <si>
    <t>139001101</t>
  </si>
  <si>
    <t>Příplatek k cenám hloubených vykopávek za ztížení vykopávky v blízkosti podzemního vedení nebo výbušnin pro jakoukoliv třídu horniny</t>
  </si>
  <si>
    <t>-1245063190</t>
  </si>
  <si>
    <t>https://podminky.urs.cz/item/CS_URS_2024_01/139001101</t>
  </si>
  <si>
    <t>139100</t>
  </si>
  <si>
    <t>Ruční kkopání sond (pro podzemní vedení)</t>
  </si>
  <si>
    <t>-1876950659</t>
  </si>
  <si>
    <t>151101101</t>
  </si>
  <si>
    <t>Zřízení pažení a rozepření stěn rýh pro podzemní vedení příložné pro jakoukoliv mezerovitost, hloubky do 2 m</t>
  </si>
  <si>
    <t>-430199724</t>
  </si>
  <si>
    <t>https://podminky.urs.cz/item/CS_URS_2024_01/151101101</t>
  </si>
  <si>
    <t>(391,72+11,61+141,71)*2*1,2</t>
  </si>
  <si>
    <t>151101111</t>
  </si>
  <si>
    <t>Odstranění pažení a rozepření stěn rýh pro podzemní vedení s uložením materiálu na vzdálenost do 3 m od kraje výkopu příložné, hloubky do 2 m</t>
  </si>
  <si>
    <t>436136082</t>
  </si>
  <si>
    <t>https://podminky.urs.cz/item/CS_URS_2024_01/151101111</t>
  </si>
  <si>
    <t>151811132</t>
  </si>
  <si>
    <t>Zřízení pažicích boxů pro pažení a rozepření stěn rýh podzemního vedení hloubka výkopu do 4 m, šířka přes 1,2 do 2,5 m</t>
  </si>
  <si>
    <t>1221224213</t>
  </si>
  <si>
    <t>https://podminky.urs.cz/item/CS_URS_2024_01/151811132</t>
  </si>
  <si>
    <t>"montážní jáma pro vyplnění stáv.potrubí"1,1*2*2</t>
  </si>
  <si>
    <t>151811232</t>
  </si>
  <si>
    <t>Odstranění pažicích boxů pro pažení a rozepření stěn rýh podzemního vedení hloubka výkopu do 4 m, šířka přes 1,2 do 2,5 m</t>
  </si>
  <si>
    <t>948004504</t>
  </si>
  <si>
    <t>https://podminky.urs.cz/item/CS_URS_2024_01/151811232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</si>
  <si>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</si>
  <si>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</si>
  <si>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-654588916</t>
  </si>
  <si>
    <t>https://podminky.urs.cz/item/CS_URS_2024_01/162451106</t>
  </si>
  <si>
    <t>306,358*2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</si>
  <si>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</si>
  <si>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</si>
  <si>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-1850182537</t>
  </si>
  <si>
    <t>612,716*0,5+367,374+69,824</t>
  </si>
  <si>
    <t>9,383*0,35+687,205*0,25</t>
  </si>
  <si>
    <t>167151111</t>
  </si>
  <si>
    <t>Nakládání, skládání a překládání neulehlého výkopku nebo sypaniny strojně nakládání, množství přes 100 m3, z hornin třídy těžitelnosti I, skupiny 1 až 3</t>
  </si>
  <si>
    <t>1944600864</t>
  </si>
  <si>
    <t>https://podminky.urs.cz/item/CS_URS_2024_01/167151111</t>
  </si>
  <si>
    <t>"pro zpětný zásyp"612,716*0,5</t>
  </si>
  <si>
    <t>-889632003</t>
  </si>
  <si>
    <t>https://podminky.urs.cz/item/CS_URS_2024_01/174151101</t>
  </si>
  <si>
    <t>1224,999-367,374-69,824</t>
  </si>
  <si>
    <t>-(9,383*0,35+687,205*0,25)</t>
  </si>
  <si>
    <t>Mezisoučet</t>
  </si>
  <si>
    <t>3,96</t>
  </si>
  <si>
    <t>58344197</t>
  </si>
  <si>
    <t>štěrkodrť frakce 0/63</t>
  </si>
  <si>
    <t>-497293499</t>
  </si>
  <si>
    <t>"výměna 50% zásypového materiálu"612,716*0,5*1,8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</si>
  <si>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</si>
  <si>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</si>
  <si>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793238346</t>
  </si>
  <si>
    <t>https://podminky.urs.cz/item/CS_URS_2024_01/175151101</t>
  </si>
  <si>
    <t>164,49*0,7*0,4+391,72*1,1*0,55+(11,61+141,71)*1,1*0,5</t>
  </si>
  <si>
    <t>58337303</t>
  </si>
  <si>
    <t>štěrkopísek frakce 0/8</t>
  </si>
  <si>
    <t>1785671387</t>
  </si>
  <si>
    <t>367,374*2 'Přepočtené koeficientem množství</t>
  </si>
  <si>
    <t>19001</t>
  </si>
  <si>
    <t>Mobilní oplocení výšky 2,0m , včetně montáže a demontáže</t>
  </si>
  <si>
    <t>561456504</t>
  </si>
  <si>
    <t>Vodorovné konstrukce</t>
  </si>
  <si>
    <t>451573111</t>
  </si>
  <si>
    <t>Lože pod potrubí, stoky a drobné objekty v otevřeném výkopu z písku a štěrkopísku do 63 mm</t>
  </si>
  <si>
    <t>-327997603</t>
  </si>
  <si>
    <t>https://podminky.urs.cz/item/CS_URS_2024_01/451573111</t>
  </si>
  <si>
    <t>(164,49*1,7+(391,72-164,49+11,61+141,71)*1,1)*0,1</t>
  </si>
  <si>
    <t>452313141</t>
  </si>
  <si>
    <t>Podkladní a zajišťovací konstrukce z betonu prostého v otevřeném výkopu bez zvýšených nároků na prostředí bloky pro potrubí z betonu tř. C 16/20</t>
  </si>
  <si>
    <t>418791233</t>
  </si>
  <si>
    <t>https://podminky.urs.cz/item/CS_URS_2024_01/452313141</t>
  </si>
  <si>
    <t>0,15+0,06+0,95</t>
  </si>
  <si>
    <t>452351111</t>
  </si>
  <si>
    <t>Bednění podkladních a zajišťovacích konstrukcí v otevřeném výkopu desek nebo sedlových loží pod potrubí, stoky a drobné objekty zřízení</t>
  </si>
  <si>
    <t>-1925708032</t>
  </si>
  <si>
    <t>https://podminky.urs.cz/item/CS_URS_2024_01/452351111</t>
  </si>
  <si>
    <t>452351112</t>
  </si>
  <si>
    <t>Bednění podkladních a zajišťovacích konstrukcí v otevřeném výkopu desek nebo sedlových loží pod potrubí, stoky a drobné objekty odstranění</t>
  </si>
  <si>
    <t>1615934474</t>
  </si>
  <si>
    <t>https://podminky.urs.cz/item/CS_URS_2024_01/452351112</t>
  </si>
  <si>
    <t>564861011</t>
  </si>
  <si>
    <t>Podklad ze štěrkodrti ŠD s rozprostřením a zhutněním plochy jednotlivě do 100 m2, po zhutnění tl. 200 mm</t>
  </si>
  <si>
    <t>-1410604512</t>
  </si>
  <si>
    <t>https://podminky.urs.cz/item/CS_URS_2024_01/564861011</t>
  </si>
  <si>
    <t>(7,2+2,83-1,5+5)*1,1</t>
  </si>
  <si>
    <t>"zámková dl."4,5</t>
  </si>
  <si>
    <t>"chodník"4,5*1,1</t>
  </si>
  <si>
    <t>-654352116</t>
  </si>
  <si>
    <t>164,49*1,7+(391,72-164,49+11,61+141,71-7,2-2,83)*1,1</t>
  </si>
  <si>
    <t>564952111</t>
  </si>
  <si>
    <t>Podklad z mechanicky zpevněného kameniva MZK (minerální beton) s rozprostřením a s hutněním, po zhutnění tl. 150 mm</t>
  </si>
  <si>
    <t>197967868</t>
  </si>
  <si>
    <t>https://podminky.urs.cz/item/CS_URS_2024_01/564952111</t>
  </si>
  <si>
    <t>-1091961978</t>
  </si>
  <si>
    <t>565166101</t>
  </si>
  <si>
    <t>Asfaltový beton vrstva podkladní ACP 22 (obalované kamenivo hrubozrnné - OKH) s rozprostřením a zhutněním v pruhu šířky do 1,5 m, po zhutnění tl. 80 mm</t>
  </si>
  <si>
    <t>-16096372</t>
  </si>
  <si>
    <t>https://podminky.urs.cz/item/CS_URS_2024_01/565166101</t>
  </si>
  <si>
    <t>5*(0,25+1,1+0,25)</t>
  </si>
  <si>
    <t>1800027741</t>
  </si>
  <si>
    <t>577134111</t>
  </si>
  <si>
    <t>Asfaltový beton vrstva obrusná ACO 11 (ABS) s rozprostřením a se zhutněním z nemodifikovaného asfaltu v pruhu šířky do 3 m tř. I (ACO 11+), po zhutnění tl. 40 mm</t>
  </si>
  <si>
    <t>-1404325995</t>
  </si>
  <si>
    <t>https://podminky.urs.cz/item/CS_URS_2024_01/577134111</t>
  </si>
  <si>
    <t>577143111</t>
  </si>
  <si>
    <t>Asfaltový beton vrstva obrusná ACO 8 (ABJ) s rozprostřením a se zhutněním z nemodifikovaného asfaltu v pruhu šířky do 3 m, po zhutnění tl. 50 mm</t>
  </si>
  <si>
    <t>-1034610499</t>
  </si>
  <si>
    <t>https://podminky.urs.cz/item/CS_URS_2024_01/577143111</t>
  </si>
  <si>
    <t>"chodník"4,5*(0,25+1,1+0,25)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</si>
  <si>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</si>
  <si>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</si>
  <si>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-1764234972</t>
  </si>
  <si>
    <t>https://podminky.urs.cz/item/CS_URS_2024_01/596211110</t>
  </si>
  <si>
    <t>850245921</t>
  </si>
  <si>
    <t>Výřez nebo výsek na potrubí z trub litinových tlakových při opravách DN 80</t>
  </si>
  <si>
    <t>567227911</t>
  </si>
  <si>
    <t>https://podminky.urs.cz/item/CS_URS_2024_01/850245921</t>
  </si>
  <si>
    <t>850355921</t>
  </si>
  <si>
    <t>Výřez nebo výsek na potrubí z trub litinových tlakových při opravách DN 200</t>
  </si>
  <si>
    <t>-1123978765</t>
  </si>
  <si>
    <t>https://podminky.urs.cz/item/CS_URS_2024_01/850355921</t>
  </si>
  <si>
    <t>850365921</t>
  </si>
  <si>
    <t>Výřez nebo výsek na potrubí z trub litinových tlakových při opravách DN 250</t>
  </si>
  <si>
    <t>1376342948</t>
  </si>
  <si>
    <t>https://podminky.urs.cz/item/CS_URS_2024_01/850365921</t>
  </si>
  <si>
    <t>851261131</t>
  </si>
  <si>
    <t>Montáž potrubí z trub litinových tlakových hrdlových v otevřeném výkopu s integrovaným těsněním DN 100</t>
  </si>
  <si>
    <t>-1635146960</t>
  </si>
  <si>
    <t>https://podminky.urs.cz/item/CS_URS_2024_01/851261131</t>
  </si>
  <si>
    <t>DKT.ZT100C50</t>
  </si>
  <si>
    <t xml:space="preserve">Duktus VTH dl. 6m, DN 100 ZINEK PLUS 400g/m2(85% ZN + 15% AL) C 50, pro spoj TYTON  nebo BRS (Sit Plus)</t>
  </si>
  <si>
    <t>-407390995</t>
  </si>
  <si>
    <t>851351131</t>
  </si>
  <si>
    <t>Montáž potrubí z trub litinových tlakových hrdlových v otevřeném výkopu s integrovaným těsněním DN 200</t>
  </si>
  <si>
    <t>-1674220305</t>
  </si>
  <si>
    <t>https://podminky.urs.cz/item/CS_URS_2024_01/851351131</t>
  </si>
  <si>
    <t>11,61+141,71</t>
  </si>
  <si>
    <t>DKT.ZT200C50</t>
  </si>
  <si>
    <t xml:space="preserve">Duktus VTH dl. 6m, DN 200 ZINEK PLUS 400g/m2(85% ZN + 15% AL) C 50 pro spoj TYTON  nebo BRS (Sit Plus)</t>
  </si>
  <si>
    <t>-448543758</t>
  </si>
  <si>
    <t>154,455445544554*1,01 'Přepočtené koeficientem množství</t>
  </si>
  <si>
    <t>851361131</t>
  </si>
  <si>
    <t>Montáž potrubí z trub litinových tlakových hrdlových v otevřeném výkopu s integrovaným těsněním DN 250</t>
  </si>
  <si>
    <t>378080642</t>
  </si>
  <si>
    <t>https://podminky.urs.cz/item/CS_URS_2024_01/851361131</t>
  </si>
  <si>
    <t>DKT.ZT250C40</t>
  </si>
  <si>
    <t xml:space="preserve">Duktus VTH dl. 6m, DN 250 ZINEK PLUS 400g/m2(85% ZN + 15% AL) C 40 pro spoj TYTON  nebo BRS (Sit Plus)</t>
  </si>
  <si>
    <t>-987238256</t>
  </si>
  <si>
    <t>392,079207920792*1,01 'Přepočtené koeficientem množství</t>
  </si>
  <si>
    <t>852241122</t>
  </si>
  <si>
    <t>Montáž potrubí z trub litinových tlakových přírubových normálních délek v otevřeném výkopu, kanálu nebo v šachtě DN 80</t>
  </si>
  <si>
    <t>-1417032320</t>
  </si>
  <si>
    <t>https://podminky.urs.cz/item/CS_URS_2024_01/852241122</t>
  </si>
  <si>
    <t>891361811</t>
  </si>
  <si>
    <t>Demontáž vodovodních armatur na potrubí šoupátek nebo klapek uzavíracích v otevřeném výkopu nebo v šachtách DN 250</t>
  </si>
  <si>
    <t>-758106763</t>
  </si>
  <si>
    <t>https://podminky.urs.cz/item/CS_URS_2024_01/891361811</t>
  </si>
  <si>
    <t>892271111</t>
  </si>
  <si>
    <t>Tlakové zkoušky vodou na potrubí DN 100 nebo 125</t>
  </si>
  <si>
    <t>-1479273889</t>
  </si>
  <si>
    <t>https://podminky.urs.cz/item/CS_URS_2024_01/892271111</t>
  </si>
  <si>
    <t>892273122</t>
  </si>
  <si>
    <t>Proplach a dezinfekce vodovodního potrubí DN od 80 do 125</t>
  </si>
  <si>
    <t>1552286467</t>
  </si>
  <si>
    <t>https://podminky.urs.cz/item/CS_URS_2024_01/892273122</t>
  </si>
  <si>
    <t>892351111</t>
  </si>
  <si>
    <t>Tlakové zkoušky vodou na potrubí DN 150 nebo 200</t>
  </si>
  <si>
    <t>-429457719</t>
  </si>
  <si>
    <t>https://podminky.urs.cz/item/CS_URS_2024_01/892351111</t>
  </si>
  <si>
    <t>892353122</t>
  </si>
  <si>
    <t>Proplach a dezinfekce vodovodního potrubí DN 150 nebo 200</t>
  </si>
  <si>
    <t>-1405923645</t>
  </si>
  <si>
    <t>https://podminky.urs.cz/item/CS_URS_2024_01/892353122</t>
  </si>
  <si>
    <t>892372111</t>
  </si>
  <si>
    <t>Tlakové zkoušky vodou zabezpečení konců potrubí při tlakových zkouškách DN do 300</t>
  </si>
  <si>
    <t>-2015875611</t>
  </si>
  <si>
    <t>https://podminky.urs.cz/item/CS_URS_2024_01/892372111</t>
  </si>
  <si>
    <t>892381111</t>
  </si>
  <si>
    <t>Tlakové zkoušky vodou na potrubí DN 250, 300 nebo 350</t>
  </si>
  <si>
    <t>813157457</t>
  </si>
  <si>
    <t>https://podminky.urs.cz/item/CS_URS_2024_01/892381111</t>
  </si>
  <si>
    <t>892383122</t>
  </si>
  <si>
    <t>Proplach a dezinfekce vodovodního potrubí DN 250, 300 nebo 350</t>
  </si>
  <si>
    <t>86125706</t>
  </si>
  <si>
    <t>https://podminky.urs.cz/item/CS_URS_2024_01/892383122</t>
  </si>
  <si>
    <t>8995024</t>
  </si>
  <si>
    <t>Stupadla do šachet a drobných objektů ocelová s PE povlakem zapouštěcí - kapsová s vysekáním otvoru v betonu</t>
  </si>
  <si>
    <t>-592302005</t>
  </si>
  <si>
    <t>899712111</t>
  </si>
  <si>
    <t>Orientační tabulky na vodovodních a kanalizačních řadech na zdivu</t>
  </si>
  <si>
    <t>-1080384865</t>
  </si>
  <si>
    <t>https://podminky.urs.cz/item/CS_URS_2024_01/899712111</t>
  </si>
  <si>
    <t>12+19+2</t>
  </si>
  <si>
    <t>899721111.2</t>
  </si>
  <si>
    <t>Signalizační vodič na potrubí DN do 150 mm</t>
  </si>
  <si>
    <t>1324458013</t>
  </si>
  <si>
    <t>164,49+153,32+391,72</t>
  </si>
  <si>
    <t>899722113</t>
  </si>
  <si>
    <t>Krytí potrubí z plastů výstražnou fólií z PVC šířky přes 25 do 34 cm</t>
  </si>
  <si>
    <t>1927912575</t>
  </si>
  <si>
    <t>https://podminky.urs.cz/item/CS_URS_2024_01/899722113</t>
  </si>
  <si>
    <t>899910212</t>
  </si>
  <si>
    <t>Výplň potrubí trub betonových, litinových nebo kameninových cementopopílkovou suspenzí pod tlakem, délky přes 50 do 100 m</t>
  </si>
  <si>
    <t>-306839836</t>
  </si>
  <si>
    <t>https://podminky.urs.cz/item/CS_URS_2024_01/899910212</t>
  </si>
  <si>
    <t>"DN250"3,14*0,125*0,125*391,72</t>
  </si>
  <si>
    <t>"DN200"3,14*0,1*0,1*141,71</t>
  </si>
  <si>
    <t>Pol1</t>
  </si>
  <si>
    <t>F DN80 L=5,8 m PN16, DN 80 Zinek Plus Standard</t>
  </si>
  <si>
    <t>-1810484287</t>
  </si>
  <si>
    <t>871</t>
  </si>
  <si>
    <t xml:space="preserve">Potrubí -  provizorní vodovod</t>
  </si>
  <si>
    <t>781</t>
  </si>
  <si>
    <t>Provední provizorního vodovodu z PE100 RC SDR17 D200 a D110 s propojením na stávající řady a na stávající přípojky vč.montáže a dodávky potrubí a tvarovek, následná demontáž v předpokládané délce 165 m rozdělené na 2 úseky</t>
  </si>
  <si>
    <t>kpl</t>
  </si>
  <si>
    <t>41108541</t>
  </si>
  <si>
    <t>PŘ. J. 0400 "S2000" DN200/D200 PN16 HAWLE</t>
  </si>
  <si>
    <t>-1127626928</t>
  </si>
  <si>
    <t>Pol2</t>
  </si>
  <si>
    <t>T KUS 8510 DN200/200 PN16 HAWLE</t>
  </si>
  <si>
    <t>291990801</t>
  </si>
  <si>
    <t>Pol3</t>
  </si>
  <si>
    <t>PŘ. J. 7602 LI DN200/D222 PN16 HAWLE</t>
  </si>
  <si>
    <t>1040412708</t>
  </si>
  <si>
    <t>Pol4</t>
  </si>
  <si>
    <t>NAVRTÁVACÍ PAS HAWEX 5270 110-5/4´´</t>
  </si>
  <si>
    <t>-768278224</t>
  </si>
  <si>
    <t>Pol5</t>
  </si>
  <si>
    <t>NAVRTÁVACÍ PAS HAWEX 5270 110-6/4´´</t>
  </si>
  <si>
    <t>-95115140</t>
  </si>
  <si>
    <t>Pol6</t>
  </si>
  <si>
    <t>ELEKTROKOLENO 90° D200</t>
  </si>
  <si>
    <t>-1072081771</t>
  </si>
  <si>
    <t>Pol7</t>
  </si>
  <si>
    <t>ELEKTROSPOJKA D200</t>
  </si>
  <si>
    <t>-1336992871</t>
  </si>
  <si>
    <t>Pol8</t>
  </si>
  <si>
    <t>ELEKTROSPOJKA D110</t>
  </si>
  <si>
    <t>281397304</t>
  </si>
  <si>
    <t>Pol9</t>
  </si>
  <si>
    <t>ELEKTROKOLENO 90° D110</t>
  </si>
  <si>
    <t>793662828</t>
  </si>
  <si>
    <t>Pol10</t>
  </si>
  <si>
    <t>ELEKTROREDUKCE D110/D90</t>
  </si>
  <si>
    <t>940724885</t>
  </si>
  <si>
    <t>Pol11</t>
  </si>
  <si>
    <t>PŘ. J. 0400 "S2000" DN80/D90 PN16 HAWLE</t>
  </si>
  <si>
    <t>80804087</t>
  </si>
  <si>
    <t>Pol12</t>
  </si>
  <si>
    <t>T KUS REDUKOVANÝ 200-110</t>
  </si>
  <si>
    <t>2045450641</t>
  </si>
  <si>
    <t>-733251814</t>
  </si>
  <si>
    <t>Pol13</t>
  </si>
  <si>
    <t>SVEVĚRNÝ KULOVÁ KOHOUT PP-S PP-S D 32</t>
  </si>
  <si>
    <t>-342910502</t>
  </si>
  <si>
    <t>Pol14</t>
  </si>
  <si>
    <t>SVEVĚRNÝ KULOVÁ KOHOUT PP-S PP-S D 40</t>
  </si>
  <si>
    <t>887066873</t>
  </si>
  <si>
    <t>Pol15</t>
  </si>
  <si>
    <t>PE100 RC D200x11.9</t>
  </si>
  <si>
    <t>49842656</t>
  </si>
  <si>
    <t>Pol16</t>
  </si>
  <si>
    <t>PE100 RC D110x6.6</t>
  </si>
  <si>
    <t>477875729</t>
  </si>
  <si>
    <t>Pol17</t>
  </si>
  <si>
    <t>PE100 D32</t>
  </si>
  <si>
    <t>65245129</t>
  </si>
  <si>
    <t>892233122</t>
  </si>
  <si>
    <t>Proplach a dezinfekce vodovodního potrubí DN od 40 do 70</t>
  </si>
  <si>
    <t>-1652168131</t>
  </si>
  <si>
    <t>https://podminky.urs.cz/item/CS_URS_2024_01/892233122</t>
  </si>
  <si>
    <t>892241111</t>
  </si>
  <si>
    <t>Tlakové zkoušky vodou na potrubí DN do 80</t>
  </si>
  <si>
    <t>-596356868</t>
  </si>
  <si>
    <t>https://podminky.urs.cz/item/CS_URS_2024_01/892241111</t>
  </si>
  <si>
    <t>1908319473</t>
  </si>
  <si>
    <t>-1336454156</t>
  </si>
  <si>
    <t>88</t>
  </si>
  <si>
    <t>-144978948</t>
  </si>
  <si>
    <t>89</t>
  </si>
  <si>
    <t>-1138336386</t>
  </si>
  <si>
    <t>90</t>
  </si>
  <si>
    <t>-2035333723</t>
  </si>
  <si>
    <t>91</t>
  </si>
  <si>
    <t>1160973380</t>
  </si>
  <si>
    <t>92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</si>
  <si>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</si>
  <si>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</si>
  <si>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-1698055516</t>
  </si>
  <si>
    <t>https://podminky.urs.cz/item/CS_URS_2024_01/919732221</t>
  </si>
  <si>
    <t>93</t>
  </si>
  <si>
    <t>919735111</t>
  </si>
  <si>
    <t>Řezání stávajícího živičného krytu nebo podkladu hloubky do 50 mm</t>
  </si>
  <si>
    <t>1460675743</t>
  </si>
  <si>
    <t>https://podminky.urs.cz/item/CS_URS_2024_01/919735111</t>
  </si>
  <si>
    <t>(7,2+2,83-1,5+5+4,5)*2</t>
  </si>
  <si>
    <t>94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</si>
  <si>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</si>
  <si>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</si>
  <si>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-836962797</t>
  </si>
  <si>
    <t>https://podminky.urs.cz/item/CS_URS_2024_01/979021112</t>
  </si>
  <si>
    <t>95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</si>
  <si>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</si>
  <si>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</si>
  <si>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-1309594140</t>
  </si>
  <si>
    <t>https://podminky.urs.cz/item/CS_URS_2024_01/979021113</t>
  </si>
  <si>
    <t>2+2</t>
  </si>
  <si>
    <t>96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</si>
  <si>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</si>
  <si>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</si>
  <si>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1528579273</t>
  </si>
  <si>
    <t>https://podminky.urs.cz/item/CS_URS_2024_01/979054451</t>
  </si>
  <si>
    <t>97</t>
  </si>
  <si>
    <t>997013875</t>
  </si>
  <si>
    <t>Poplatek za uložení stavebního odpadu na recyklační skládce (skládkovné) asfaltového bez obsahu dehtu zatříděného do Katalogu odpadů pod kódem 17 03 02</t>
  </si>
  <si>
    <t>-2088956473</t>
  </si>
  <si>
    <t>https://podminky.urs.cz/item/CS_URS_2024_01/997013875</t>
  </si>
  <si>
    <t>98</t>
  </si>
  <si>
    <t>997221571</t>
  </si>
  <si>
    <t>Vodorovná doprava vybouraných hmot bez naložení, ale se složením a s hrubým urovnáním na vzdálenost do 1 km</t>
  </si>
  <si>
    <t>-943713679</t>
  </si>
  <si>
    <t>https://podminky.urs.cz/item/CS_URS_2024_01/997221571</t>
  </si>
  <si>
    <t>99</t>
  </si>
  <si>
    <t>997221579</t>
  </si>
  <si>
    <t>Vodorovná doprava vybouraných hmot bez naložení, ale se složením a s hrubým urovnáním na vzdálenost Příplatek k ceně za každý další započatý 1 km přes 1 km</t>
  </si>
  <si>
    <t>-1876536409</t>
  </si>
  <si>
    <t>https://podminky.urs.cz/item/CS_URS_2024_01/997221579</t>
  </si>
  <si>
    <t>1,338*10 'Přepočtené koeficientem množství</t>
  </si>
  <si>
    <t>100</t>
  </si>
  <si>
    <t>997221612</t>
  </si>
  <si>
    <t>Nakládání na dopravní prostředky pro vodorovnou dopravu vybouraných hmot</t>
  </si>
  <si>
    <t>2051405654</t>
  </si>
  <si>
    <t>https://podminky.urs.cz/item/CS_URS_2024_01/997221612</t>
  </si>
  <si>
    <t>101</t>
  </si>
  <si>
    <t>Přesun hmot pro komunikace s krytem z kameniva, monolitickým betonovým nebo živičným dopravní vzdálenost do 200 m jakékoliv délky objektu</t>
  </si>
  <si>
    <t>-1859762387</t>
  </si>
  <si>
    <t>https://podminky.urs.cz/item/CS_URS_2024_01/998225111</t>
  </si>
  <si>
    <t>102</t>
  </si>
  <si>
    <t>998273102</t>
  </si>
  <si>
    <t>Přesun hmot pro trubní vedení hloubené z trub litinových pro vodovody nebo kanalizace v otevřeném výkopu dopravní vzdálenost do 15 m</t>
  </si>
  <si>
    <t>-1721476243</t>
  </si>
  <si>
    <t>https://podminky.urs.cz/item/CS_URS_2024_01/998273102</t>
  </si>
  <si>
    <t>D2</t>
  </si>
  <si>
    <t>ARMATURY A HYDRANTY</t>
  </si>
  <si>
    <t>103</t>
  </si>
  <si>
    <t>857242122</t>
  </si>
  <si>
    <t>Montáž litinových tvarovek na potrubí litinovém tlakovém jednoosých na potrubí z trub přírubových v otevřeném výkopu, kanálu nebo v šachtě DN 80</t>
  </si>
  <si>
    <t>30353371</t>
  </si>
  <si>
    <t>https://podminky.urs.cz/item/CS_URS_2024_01/857242122</t>
  </si>
  <si>
    <t>104</t>
  </si>
  <si>
    <t>857262122</t>
  </si>
  <si>
    <t>Montáž litinových tvarovek na potrubí litinovém tlakovém jednoosých na potrubí z trub přírubových v otevřeném výkopu, kanálu nebo v šachtě DN 100</t>
  </si>
  <si>
    <t>1518974825</t>
  </si>
  <si>
    <t>https://podminky.urs.cz/item/CS_URS_2024_01/857262122</t>
  </si>
  <si>
    <t>105</t>
  </si>
  <si>
    <t>857352122</t>
  </si>
  <si>
    <t>Montáž litinových tvarovek na potrubí litinovém tlakovém jednoosých na potrubí z trub přírubových v otevřeném výkopu, kanálu nebo v šachtě DN 200</t>
  </si>
  <si>
    <t>1432469475</t>
  </si>
  <si>
    <t>https://podminky.urs.cz/item/CS_URS_2024_01/857352122</t>
  </si>
  <si>
    <t>106</t>
  </si>
  <si>
    <t>857362122</t>
  </si>
  <si>
    <t>Montáž litinových tvarovek na potrubí litinovém tlakovém jednoosých na potrubí z trub přírubových v otevřeném výkopu, kanálu nebo v šachtě DN 250</t>
  </si>
  <si>
    <t>1744105360</t>
  </si>
  <si>
    <t>https://podminky.urs.cz/item/CS_URS_2024_01/857362122</t>
  </si>
  <si>
    <t>107</t>
  </si>
  <si>
    <t>8671501011.1</t>
  </si>
  <si>
    <t>Montáž spojek předizolovaného ocelového potrubí DN 20, vnějšího průměru D 90-125 mm</t>
  </si>
  <si>
    <t>111159641</t>
  </si>
  <si>
    <t>108</t>
  </si>
  <si>
    <t>867260107.1</t>
  </si>
  <si>
    <t>Montáž spojek předizolovaného ocelového potrubí DN 100, vnějšího průměru D 200-250 mm</t>
  </si>
  <si>
    <t>-1473804797</t>
  </si>
  <si>
    <t>109</t>
  </si>
  <si>
    <t>891241112</t>
  </si>
  <si>
    <t>Montáž vodovodních armatur na potrubí šoupátek nebo klapek uzavíracích v otevřeném výkopu nebo v šachtách s osazením zemní soupravy (bez poklopů) DN 80</t>
  </si>
  <si>
    <t>-885730091</t>
  </si>
  <si>
    <t>https://podminky.urs.cz/item/CS_URS_2024_01/891241112</t>
  </si>
  <si>
    <t>110</t>
  </si>
  <si>
    <t>891247112</t>
  </si>
  <si>
    <t>Montáž vodovodních armatur na potrubí hydrantů podzemních (bez osazení poklopů) DN 80</t>
  </si>
  <si>
    <t>-161410581</t>
  </si>
  <si>
    <t>https://podminky.urs.cz/item/CS_URS_2024_01/891247112</t>
  </si>
  <si>
    <t>111</t>
  </si>
  <si>
    <t>891261112</t>
  </si>
  <si>
    <t>Montáž vodovodních armatur na potrubí šoupátek nebo klapek uzavíracích v otevřeném výkopu nebo v šachtách s osazením zemní soupravy (bez poklopů) DN 100</t>
  </si>
  <si>
    <t>-228975097</t>
  </si>
  <si>
    <t>https://podminky.urs.cz/item/CS_URS_2024_01/891261112</t>
  </si>
  <si>
    <t>112</t>
  </si>
  <si>
    <t>891351112</t>
  </si>
  <si>
    <t>Montáž vodovodních armatur na potrubí šoupátek nebo klapek uzavíracích v otevřeném výkopu nebo v šachtách s osazením zemní soupravy (bez poklopů) DN 200</t>
  </si>
  <si>
    <t>-518749155</t>
  </si>
  <si>
    <t>https://podminky.urs.cz/item/CS_URS_2024_01/891351112</t>
  </si>
  <si>
    <t>113</t>
  </si>
  <si>
    <t>891361112</t>
  </si>
  <si>
    <t>Montáž vodovodních armatur na potrubí šoupátek nebo klapek uzavíracích v otevřeném výkopu nebo v šachtách s osazením zemní soupravy (bez poklopů) DN 250</t>
  </si>
  <si>
    <t>1216932209</t>
  </si>
  <si>
    <t>https://podminky.urs.cz/item/CS_URS_2024_01/891361112</t>
  </si>
  <si>
    <t>114</t>
  </si>
  <si>
    <t>FFR KUS 8550 DN100/80 PN16 HAWLE</t>
  </si>
  <si>
    <t>-1797379924</t>
  </si>
  <si>
    <t>115</t>
  </si>
  <si>
    <t>MMA TYTON DN100/80 PN16 DUKTUS-LS</t>
  </si>
  <si>
    <t>1401255974</t>
  </si>
  <si>
    <t>116</t>
  </si>
  <si>
    <t>MMA TYTON DN200/80 PN16 DUKTUS-LS</t>
  </si>
  <si>
    <t>654757525</t>
  </si>
  <si>
    <t>117</t>
  </si>
  <si>
    <t>MMA TYTON DN250/80 PN10 DUKTUS-LS</t>
  </si>
  <si>
    <t>-1354421404</t>
  </si>
  <si>
    <t>118</t>
  </si>
  <si>
    <t>Pol18</t>
  </si>
  <si>
    <t>MMK 11 1/4 TYTON DN250 DUKTUS-LS</t>
  </si>
  <si>
    <t>-442167885</t>
  </si>
  <si>
    <t>119</t>
  </si>
  <si>
    <t>Pol19</t>
  </si>
  <si>
    <t>MMK 30 TYTON DN250 DUKTUS-LS</t>
  </si>
  <si>
    <t>1721933502</t>
  </si>
  <si>
    <t>120</t>
  </si>
  <si>
    <t>Pol20</t>
  </si>
  <si>
    <t>MMK 45 TYTON DN200 DUKTUS-LS</t>
  </si>
  <si>
    <t>-736031440</t>
  </si>
  <si>
    <t>121</t>
  </si>
  <si>
    <t>Pol21</t>
  </si>
  <si>
    <t>MMK 45 TYTON DN250 DUKTUS-LS</t>
  </si>
  <si>
    <t>1162563381</t>
  </si>
  <si>
    <t>122</t>
  </si>
  <si>
    <t>Pol22</t>
  </si>
  <si>
    <t>PPL 90° 5050 DN80 PN16 HAWLE</t>
  </si>
  <si>
    <t>-1839920651</t>
  </si>
  <si>
    <t>123</t>
  </si>
  <si>
    <t>Pol23</t>
  </si>
  <si>
    <t>SYNOFLEX 7974 DN200/200 PN16 HAWLE</t>
  </si>
  <si>
    <t>-2041337224</t>
  </si>
  <si>
    <t>124</t>
  </si>
  <si>
    <t>Pol24</t>
  </si>
  <si>
    <t>SYNOFLEX 7974 DN250/250 PN16 HAWLE</t>
  </si>
  <si>
    <t>2106266217</t>
  </si>
  <si>
    <t>125</t>
  </si>
  <si>
    <t>Pol25</t>
  </si>
  <si>
    <t>SYNOFLEX 7974 DN80/80 PN16 HAWLE</t>
  </si>
  <si>
    <t>-809618070</t>
  </si>
  <si>
    <t>126</t>
  </si>
  <si>
    <t>Pol26</t>
  </si>
  <si>
    <t>SYNOFLEX 7994 DN100/100 PN16 HAWLE</t>
  </si>
  <si>
    <t>1552133088</t>
  </si>
  <si>
    <t>127</t>
  </si>
  <si>
    <t>Pol27</t>
  </si>
  <si>
    <t>SYNOFLEX 7994 DN200/200 PN16 HAWLE</t>
  </si>
  <si>
    <t>-270790831</t>
  </si>
  <si>
    <t>128</t>
  </si>
  <si>
    <t>Pol28</t>
  </si>
  <si>
    <t>SYNOFLEX 7994 DN250/250 PN16 HAWLE</t>
  </si>
  <si>
    <t>-1142982988</t>
  </si>
  <si>
    <t>129</t>
  </si>
  <si>
    <t>Pol29</t>
  </si>
  <si>
    <t>SYNOFLEX 7994 DN80/80 PN16 HAWLE</t>
  </si>
  <si>
    <t>657096096</t>
  </si>
  <si>
    <t>130</t>
  </si>
  <si>
    <t>Pol30</t>
  </si>
  <si>
    <t>T KUS 8510 DN100/100 PN16 HAWLE</t>
  </si>
  <si>
    <t>-1083350931</t>
  </si>
  <si>
    <t>131</t>
  </si>
  <si>
    <t>Pol31</t>
  </si>
  <si>
    <t>T KUS 8510 DN100/80 PN16 HAWLE</t>
  </si>
  <si>
    <t>-722030041</t>
  </si>
  <si>
    <t>132</t>
  </si>
  <si>
    <t>Pol32</t>
  </si>
  <si>
    <t>T KUS 8510 DN200/100 PN16 HAWLE</t>
  </si>
  <si>
    <t>-6438126</t>
  </si>
  <si>
    <t>133</t>
  </si>
  <si>
    <t>Pol33</t>
  </si>
  <si>
    <t>-449655068</t>
  </si>
  <si>
    <t>134</t>
  </si>
  <si>
    <t>Pol34</t>
  </si>
  <si>
    <t>T KUS 8510 DN250/100 PN16 HAWLE</t>
  </si>
  <si>
    <t>-83690717</t>
  </si>
  <si>
    <t>135</t>
  </si>
  <si>
    <t>Pol35</t>
  </si>
  <si>
    <t>H D490 DN80 1,50 M PN16 HAWLE</t>
  </si>
  <si>
    <t>1098098034</t>
  </si>
  <si>
    <t>136</t>
  </si>
  <si>
    <t>Pol44</t>
  </si>
  <si>
    <t>PŘ. J. 7602 LI DN250/D273-274 PN16 HAWLE</t>
  </si>
  <si>
    <t>-1429435625</t>
  </si>
  <si>
    <t>137</t>
  </si>
  <si>
    <t>Pol45</t>
  </si>
  <si>
    <t>Š 4000E3 DN100 PN16 HAWLE</t>
  </si>
  <si>
    <t>-2084900234</t>
  </si>
  <si>
    <t>Pol46</t>
  </si>
  <si>
    <t>Š 4000E3 DN200 PN16 HAWLE</t>
  </si>
  <si>
    <t>664407611</t>
  </si>
  <si>
    <t>139</t>
  </si>
  <si>
    <t>Pol47</t>
  </si>
  <si>
    <t>Š 4000E3 DN250 PN16 HAWLE</t>
  </si>
  <si>
    <t>2070503826</t>
  </si>
  <si>
    <t>140</t>
  </si>
  <si>
    <t>Pol48</t>
  </si>
  <si>
    <t>Š 4000E3 DN80 PN16 HAWLE</t>
  </si>
  <si>
    <t>-1539145595</t>
  </si>
  <si>
    <t>141</t>
  </si>
  <si>
    <t>Pol52</t>
  </si>
  <si>
    <t>ZS 9500E2 TELE. 1,30-1,80 M DN 50-100 HAWLE</t>
  </si>
  <si>
    <t>1615802964</t>
  </si>
  <si>
    <t>142</t>
  </si>
  <si>
    <t>Pol53</t>
  </si>
  <si>
    <t>ZS 9500E2 TELE. 1,35-1,80 M DN 200 HAWLE</t>
  </si>
  <si>
    <t>625114208</t>
  </si>
  <si>
    <t>143</t>
  </si>
  <si>
    <t>Pol54</t>
  </si>
  <si>
    <t>ZS 9500E2 TELE. 1,40-1,80 M DN 250 HAWLE</t>
  </si>
  <si>
    <t>-2134493054</t>
  </si>
  <si>
    <t>144</t>
  </si>
  <si>
    <t>FF KUS 8500 L=150 DN100 PN16 HAWLE</t>
  </si>
  <si>
    <t>554517981</t>
  </si>
  <si>
    <t>145</t>
  </si>
  <si>
    <t>FFK 90° 8530 DN80 PN16 HAWLE</t>
  </si>
  <si>
    <t>-1817415160</t>
  </si>
  <si>
    <t>D4</t>
  </si>
  <si>
    <t>PŘÍSLUŠENSTVÍ</t>
  </si>
  <si>
    <t>146</t>
  </si>
  <si>
    <t>899401112</t>
  </si>
  <si>
    <t>Osazení poklopů litinových šoupátkových</t>
  </si>
  <si>
    <t>1295824333</t>
  </si>
  <si>
    <t>https://podminky.urs.cz/item/CS_URS_2024_01/899401112</t>
  </si>
  <si>
    <t>147</t>
  </si>
  <si>
    <t>899401113</t>
  </si>
  <si>
    <t>Osazení poklopů litinových hydrantových</t>
  </si>
  <si>
    <t>-1736071877</t>
  </si>
  <si>
    <t>https://podminky.urs.cz/item/CS_URS_2024_01/899401113</t>
  </si>
  <si>
    <t>148</t>
  </si>
  <si>
    <t>Pol50</t>
  </si>
  <si>
    <t>POKL. 1750 SAMONIVELAČNÍ, Š A COMBI T HAWLE</t>
  </si>
  <si>
    <t>1557219949</t>
  </si>
  <si>
    <t>149</t>
  </si>
  <si>
    <t>Pol51</t>
  </si>
  <si>
    <t>POKL. 1950 SAMONIVELAČNÍ, PODZ. H. HAWLE</t>
  </si>
  <si>
    <t>447029034</t>
  </si>
  <si>
    <t>150</t>
  </si>
  <si>
    <t>Pol56</t>
  </si>
  <si>
    <t>JIŠTÍCÍ TĚSNÍCÍ KROUŽEK TYTON SIT - PLUS DN100</t>
  </si>
  <si>
    <t>1204107497</t>
  </si>
  <si>
    <t>151</t>
  </si>
  <si>
    <t>Pol57</t>
  </si>
  <si>
    <t>JIŠTÍCÍ TĚSNÍCÍ KROUŽEK TYTON SIT - PLUS DN200</t>
  </si>
  <si>
    <t>91353152</t>
  </si>
  <si>
    <t>152</t>
  </si>
  <si>
    <t>Pol58</t>
  </si>
  <si>
    <t>JIŠTÍCÍ TĚSNÍCÍ KROUŽEK TYTON SIT - PLUS DN250</t>
  </si>
  <si>
    <t>-1608180591</t>
  </si>
  <si>
    <t>153</t>
  </si>
  <si>
    <t>Pol59</t>
  </si>
  <si>
    <t>PLOCHÉ TĚSNĚNÍ Z ELASTOMERU S OCELOVOU VÝZTUHOU DN80</t>
  </si>
  <si>
    <t>1837560926</t>
  </si>
  <si>
    <t>154</t>
  </si>
  <si>
    <t>Pol60</t>
  </si>
  <si>
    <t>PLOCHÉ TĚSNĚNÍ Z ELASTOMERU S OCELOVOU VÝZTUHOU DN100</t>
  </si>
  <si>
    <t>-1189528751</t>
  </si>
  <si>
    <t>155</t>
  </si>
  <si>
    <t>Pol61</t>
  </si>
  <si>
    <t>PLOCHÉ TĚSNĚNÍ Z ELASTOMERU S OCELOVOU VÝZTUHOU DN200</t>
  </si>
  <si>
    <t>251817978</t>
  </si>
  <si>
    <t>156</t>
  </si>
  <si>
    <t>Pol62</t>
  </si>
  <si>
    <t>PLOCHÉ TĚSNĚNÍ Z ELASTOMERU S OCELOVOU VÝZTUHOU DN250</t>
  </si>
  <si>
    <t>-2114850028</t>
  </si>
  <si>
    <t>157</t>
  </si>
  <si>
    <t>Pol63</t>
  </si>
  <si>
    <t>NEREZ ŠROUB S MATICÍ NEREZ TEFLON M16x70</t>
  </si>
  <si>
    <t>1161184589</t>
  </si>
  <si>
    <t>158</t>
  </si>
  <si>
    <t>Pol64</t>
  </si>
  <si>
    <t>NEREZ ŠROUB S MATICÍ NEREZ TEFLON M20x70</t>
  </si>
  <si>
    <t>1248317989</t>
  </si>
  <si>
    <t>159</t>
  </si>
  <si>
    <t>Pol65</t>
  </si>
  <si>
    <t>NEREZ ŠROUB S MATICÍ NEREZ TEFLON M20x80</t>
  </si>
  <si>
    <t>1842709985</t>
  </si>
  <si>
    <t>160</t>
  </si>
  <si>
    <t>Pol66</t>
  </si>
  <si>
    <t>NEREZ ŠROUB S MATICÍ NEREZ TEFLON M20x140</t>
  </si>
  <si>
    <t>757582019</t>
  </si>
  <si>
    <t>161</t>
  </si>
  <si>
    <t>Pol67</t>
  </si>
  <si>
    <t>NEREZ PODLOŽKA M16</t>
  </si>
  <si>
    <t>1548090796</t>
  </si>
  <si>
    <t>162</t>
  </si>
  <si>
    <t>Pol68</t>
  </si>
  <si>
    <t>NEREZ PODLOŽKA M20</t>
  </si>
  <si>
    <t>1029017876</t>
  </si>
  <si>
    <t>SO 211-1 - VRN V+K</t>
  </si>
  <si>
    <t xml:space="preserve">    VRN4 - Inženýrská činnost</t>
  </si>
  <si>
    <t xml:space="preserve">    VRN7 - Provozní vlivy</t>
  </si>
  <si>
    <t>011314000</t>
  </si>
  <si>
    <t>Archeologický dohled</t>
  </si>
  <si>
    <t>-326329271</t>
  </si>
  <si>
    <t>https://podminky.urs.cz/item/CS_URS_2024_01/011314000</t>
  </si>
  <si>
    <t>012103000</t>
  </si>
  <si>
    <t>Geodetické práce před výstavbou, vytýčení sítí</t>
  </si>
  <si>
    <t>1288468511</t>
  </si>
  <si>
    <t>616891732</t>
  </si>
  <si>
    <t>784714028</t>
  </si>
  <si>
    <t>-990644784</t>
  </si>
  <si>
    <t>013274000</t>
  </si>
  <si>
    <t>Pasportizace objektu před započetím prací</t>
  </si>
  <si>
    <t>-771101364</t>
  </si>
  <si>
    <t>https://podminky.urs.cz/item/CS_URS_2024_01/013274000</t>
  </si>
  <si>
    <t>1186615928</t>
  </si>
  <si>
    <t>VRN4</t>
  </si>
  <si>
    <t>Inženýrská činnost</t>
  </si>
  <si>
    <t>043002000.1</t>
  </si>
  <si>
    <t>Zkoušky a ostatní měření</t>
  </si>
  <si>
    <t>1579957673</t>
  </si>
  <si>
    <t>"statická zatěžovací zkouška, viz.TZ"38</t>
  </si>
  <si>
    <t>"laboratorní zkouška na vhodnost materiálu k zásypu, viz.TZ"5</t>
  </si>
  <si>
    <t>043002000.2</t>
  </si>
  <si>
    <t>1582548298</t>
  </si>
  <si>
    <t>"před uvedením provizorního vodovodního potrubí do provozu"4</t>
  </si>
  <si>
    <t>"před uvedením nového vodovodního potrubí do provozu"4</t>
  </si>
  <si>
    <t>044002000.1</t>
  </si>
  <si>
    <t>Revize</t>
  </si>
  <si>
    <t>1957840748</t>
  </si>
  <si>
    <t>0490020</t>
  </si>
  <si>
    <t>Ostatní inženýrská činnost</t>
  </si>
  <si>
    <t>1785581426</t>
  </si>
  <si>
    <t>VRN7</t>
  </si>
  <si>
    <t>Provozní vlivy</t>
  </si>
  <si>
    <t>07200200</t>
  </si>
  <si>
    <t xml:space="preserve">Silniční provoz - DIO, dočasné opatření pro chodce </t>
  </si>
  <si>
    <t>1966250923</t>
  </si>
  <si>
    <t>"ulice Studentská , Národních mučedníků, Studentská u garáží"1</t>
  </si>
  <si>
    <t>SO 301-1 - OPRAVA KANALIZACE</t>
  </si>
  <si>
    <t xml:space="preserve">    3 - Svislé a kompletní konstrukce</t>
  </si>
  <si>
    <t xml:space="preserve">    6 - Úpravy povrchů, podlahy a osazování výplní</t>
  </si>
  <si>
    <t xml:space="preserve">    89 - Ostatní konstrukce</t>
  </si>
  <si>
    <t>115101221</t>
  </si>
  <si>
    <t>Čerpání vody na dopravní výšku přes 10 do 25 m s uvažovaným průměrným přítokem do 500 l/min</t>
  </si>
  <si>
    <t>221357897</t>
  </si>
  <si>
    <t>https://podminky.urs.cz/item/CS_URS_2024_01/115101221</t>
  </si>
  <si>
    <t>30*8</t>
  </si>
  <si>
    <t>115101321</t>
  </si>
  <si>
    <t>Pohotovost záložní čerpací soupravy pro dopravní výšku přes 10 do 25 m s uvažovaným průměrným přítokem do 500 l/min</t>
  </si>
  <si>
    <t>1554448135</t>
  </si>
  <si>
    <t>https://podminky.urs.cz/item/CS_URS_2024_01/115101321</t>
  </si>
  <si>
    <t>-1886750202</t>
  </si>
  <si>
    <t>"oprava DN300" 24,04*1,1*2,9</t>
  </si>
  <si>
    <t>"porucha č.1 a 2"1,5*1,1*2,8*2</t>
  </si>
  <si>
    <t>"porucha č.44"1,7*1,1*2,7</t>
  </si>
  <si>
    <t>"přípojky"1*1,*1,7*5</t>
  </si>
  <si>
    <t>99,477*0,4</t>
  </si>
  <si>
    <t>1468114289</t>
  </si>
  <si>
    <t>99,477*0,6</t>
  </si>
  <si>
    <t>133154102</t>
  </si>
  <si>
    <t>Hloubení zapažených šachet strojně v hornině třídy těžitelnosti I skupiny 1 a 2 přes 20 do 50 m3</t>
  </si>
  <si>
    <t>630027463</t>
  </si>
  <si>
    <t>https://podminky.urs.cz/item/CS_URS_2024_01/133154102</t>
  </si>
  <si>
    <t>(3+2,7)*3*2,5</t>
  </si>
  <si>
    <t>(3+3,4)*3*2,5-6,4</t>
  </si>
  <si>
    <t>84,35*0,4</t>
  </si>
  <si>
    <t>-98199358</t>
  </si>
  <si>
    <t>84,35*0,6</t>
  </si>
  <si>
    <t>151101102</t>
  </si>
  <si>
    <t>Zřízení pažení a rozepření stěn rýh pro podzemní vedení příložné pro jakoukoliv mezerovitost, hloubky přes 2 do 4 m</t>
  </si>
  <si>
    <t>-256457281</t>
  </si>
  <si>
    <t>https://podminky.urs.cz/item/CS_URS_2024_01/151101102</t>
  </si>
  <si>
    <t>(24,04)*2*2,5</t>
  </si>
  <si>
    <t>151101112</t>
  </si>
  <si>
    <t>Odstranění pažení a rozepření stěn rýh pro podzemní vedení s uložením materiálu na vzdálenost do 3 m od kraje výkopu příložné, hloubky přes 2 do 4 m</t>
  </si>
  <si>
    <t>-835569934</t>
  </si>
  <si>
    <t>https://podminky.urs.cz/item/CS_URS_2024_01/151101112</t>
  </si>
  <si>
    <t>151811133</t>
  </si>
  <si>
    <t>Zřízení pažicích boxů pro pažení a rozepření stěn rýh podzemního vedení hloubka výkopu do 4 m, šířka přes 2,5 do 5 m</t>
  </si>
  <si>
    <t>-1344927834</t>
  </si>
  <si>
    <t>https://podminky.urs.cz/item/CS_URS_2024_01/151811133</t>
  </si>
  <si>
    <t>(3+2,7)*3*2</t>
  </si>
  <si>
    <t>(3+3,4)*3*2</t>
  </si>
  <si>
    <t>151811233</t>
  </si>
  <si>
    <t>Odstranění pažicích boxů pro pažení a rozepření stěn rýh podzemního vedení hloubka výkopu do 4 m, šířka přes 2,5 do 5 m</t>
  </si>
  <si>
    <t>60921477</t>
  </si>
  <si>
    <t>https://podminky.urs.cz/item/CS_URS_2024_01/151811233</t>
  </si>
  <si>
    <t>-486634791</t>
  </si>
  <si>
    <t>71,205*2</t>
  </si>
  <si>
    <t>-653217031</t>
  </si>
  <si>
    <t>142,41*0,5+17,622+2,15+3,524+0,75</t>
  </si>
  <si>
    <t>123827436</t>
  </si>
  <si>
    <t>"pro zpětný zásyp"142,41*0,5</t>
  </si>
  <si>
    <t>-1186823024</t>
  </si>
  <si>
    <t>99,477+84,35-(17,622+2,15+3,524+0,75)</t>
  </si>
  <si>
    <t>-3,14*0,5*0,5*(2,8+2,5+2,8+3,2)</t>
  </si>
  <si>
    <t>1655568016</t>
  </si>
  <si>
    <t>"výměna 50% zásypového materiálu"142,41*0,5*1,8</t>
  </si>
  <si>
    <t>-1026146353</t>
  </si>
  <si>
    <t>(24,04+6+2)*1,1*0,5</t>
  </si>
  <si>
    <t>-425606697</t>
  </si>
  <si>
    <t>17,622*2 'Přepočtené koeficientem množství</t>
  </si>
  <si>
    <t>Svislé a kompletní konstrukce</t>
  </si>
  <si>
    <t>359901111</t>
  </si>
  <si>
    <t>Vyčištění stok jakékoliv výšky</t>
  </si>
  <si>
    <t>362124008</t>
  </si>
  <si>
    <t>https://podminky.urs.cz/item/CS_URS_2024_01/359901111</t>
  </si>
  <si>
    <t>359901212.1</t>
  </si>
  <si>
    <t>Monitoring stok (kamerový systém) jakékoli výšky stávající kanalizace</t>
  </si>
  <si>
    <t>87801725</t>
  </si>
  <si>
    <t>451541111</t>
  </si>
  <si>
    <t>Lože pod potrubí, stoky a drobné objekty v otevřeném výkopu ze štěrkodrtě 0-63 mm</t>
  </si>
  <si>
    <t>-510104785</t>
  </si>
  <si>
    <t>https://podminky.urs.cz/item/CS_URS_2024_01/451541111</t>
  </si>
  <si>
    <t>-407326808</t>
  </si>
  <si>
    <t>(24,04+6+2)*1,1*0,1</t>
  </si>
  <si>
    <t>452321131</t>
  </si>
  <si>
    <t>Podkladní a zajišťovací konstrukce z betonu železového v otevřeném výkopu bez zvýšených nároků na prostředí desky pod potrubí, stoky a drobné objekty z betonu tř. C 12/15</t>
  </si>
  <si>
    <t>14984965</t>
  </si>
  <si>
    <t>https://podminky.urs.cz/item/CS_URS_2024_01/452321131</t>
  </si>
  <si>
    <t>452368211</t>
  </si>
  <si>
    <t>Výztuž podkladních desek, bloků nebo pražců v otevřeném výkopu ze svařovaných sítí typu Kari</t>
  </si>
  <si>
    <t>-81662287</t>
  </si>
  <si>
    <t>https://podminky.urs.cz/item/CS_URS_2024_01/452368211</t>
  </si>
  <si>
    <t>3,4*0,0054*1,1</t>
  </si>
  <si>
    <t>1791868318</t>
  </si>
  <si>
    <t>852235101</t>
  </si>
  <si>
    <t>24,04*1,1</t>
  </si>
  <si>
    <t>Úpravy povrchů, podlahy a osazování výplní</t>
  </si>
  <si>
    <t>63131</t>
  </si>
  <si>
    <t>Voděpropustná malta (ERGELIT-SEM)</t>
  </si>
  <si>
    <t>KG</t>
  </si>
  <si>
    <t>2051098774</t>
  </si>
  <si>
    <t>631311137</t>
  </si>
  <si>
    <t>Mazanina z betonu prostého bez zvýšených nároků na prostředí tl. přes 120 do 240 mm tř. C 30/37</t>
  </si>
  <si>
    <t>1054284335</t>
  </si>
  <si>
    <t>https://podminky.urs.cz/item/CS_URS_2024_01/631311137</t>
  </si>
  <si>
    <t>"dno šachty"2,25</t>
  </si>
  <si>
    <t>810391811</t>
  </si>
  <si>
    <t>Bourání stávajícího potrubí z betonu v otevřeném výkopu DN přes 200 do 400</t>
  </si>
  <si>
    <t>-1911939353</t>
  </si>
  <si>
    <t>https://podminky.urs.cz/item/CS_URS_2024_01/810391811</t>
  </si>
  <si>
    <t>837375121</t>
  </si>
  <si>
    <t>Výsek a montáž kameninové odbočné tvarovky na kameninovém potrubí DN 300</t>
  </si>
  <si>
    <t>18136646</t>
  </si>
  <si>
    <t>https://podminky.urs.cz/item/CS_URS_2024_01/837375121</t>
  </si>
  <si>
    <t>871313121.1</t>
  </si>
  <si>
    <t>Montáž kanalizačního potrubí z tvrdého PVC-U hladkého plnostěnného tuhost SN 8 DN 160</t>
  </si>
  <si>
    <t>1534176724</t>
  </si>
  <si>
    <t>5+1</t>
  </si>
  <si>
    <t>286111641</t>
  </si>
  <si>
    <t>trubka kanalizační PVC-U plnostěnná jednovrstvá DN 160x1000mm SN8</t>
  </si>
  <si>
    <t>-196511274</t>
  </si>
  <si>
    <t>6*1,03 'Přepočtené koeficientem množství</t>
  </si>
  <si>
    <t>871353121</t>
  </si>
  <si>
    <t>Montáž kanalizačního potrubí z tvrdého PVC-U hladkého plnostěnného tuhost SN 8 DN 200</t>
  </si>
  <si>
    <t>-366458621</t>
  </si>
  <si>
    <t>https://podminky.urs.cz/item/CS_URS_2024_01/871353121</t>
  </si>
  <si>
    <t>28611167</t>
  </si>
  <si>
    <t>trubka kanalizační PVC-U plnostěnná jednovrstvá DN 200x1000mm SN8</t>
  </si>
  <si>
    <t>-1139966357</t>
  </si>
  <si>
    <t>2*1,03 'Přepočtené koeficientem množství</t>
  </si>
  <si>
    <t>871360</t>
  </si>
  <si>
    <t>D+M přechodová spojka AC 1924 (Ø 170-192/ Ø 144-160)</t>
  </si>
  <si>
    <t>1747623073</t>
  </si>
  <si>
    <t>871361</t>
  </si>
  <si>
    <t>348766442</t>
  </si>
  <si>
    <t>871362</t>
  </si>
  <si>
    <t>-806600016</t>
  </si>
  <si>
    <t>871363</t>
  </si>
  <si>
    <t>2036171619</t>
  </si>
  <si>
    <t>871370320</t>
  </si>
  <si>
    <t>Montáž kanalizačního potrubí z polypropylenu PP hladkého plnostěnného SN 12 DN 300</t>
  </si>
  <si>
    <t>1330616880</t>
  </si>
  <si>
    <t>https://podminky.urs.cz/item/CS_URS_2024_01/871370320</t>
  </si>
  <si>
    <t>PPL.Q123006</t>
  </si>
  <si>
    <t>QUANTUM trubka SN12 DN300x6m plnostěné odpadní potrubí pro inženýrské sítě z PVC</t>
  </si>
  <si>
    <t>998963355</t>
  </si>
  <si>
    <t>877370320</t>
  </si>
  <si>
    <t>Montáž tvarovek na kanalizačním plastovém potrubí z PP nebo PVC-U hladkého plnostěnného odboček DN 300</t>
  </si>
  <si>
    <t>1727005668</t>
  </si>
  <si>
    <t>https://podminky.urs.cz/item/CS_URS_2024_01/877370320</t>
  </si>
  <si>
    <t>PPL.QKGEA30015045</t>
  </si>
  <si>
    <t>QUANTUM odbočka 45° DN300x150 SDR34 tvarovka k plnostěnému odpadnímu potrubí z PVC</t>
  </si>
  <si>
    <t>1053262682</t>
  </si>
  <si>
    <t>890131852</t>
  </si>
  <si>
    <t>Bourání šachet a jímek strojně velikosti obestavěného prostoru přes 1,5 do 3 m3 ze zdiva cihelného</t>
  </si>
  <si>
    <t>-2008104789</t>
  </si>
  <si>
    <t>https://podminky.urs.cz/item/CS_URS_2024_01/890131852</t>
  </si>
  <si>
    <t>(3+3,4)*1*1</t>
  </si>
  <si>
    <t>-963925323</t>
  </si>
  <si>
    <t>892352122</t>
  </si>
  <si>
    <t>Tlakové zkoušky vzduchem těsnícími vaky ucpávkovými DN 200</t>
  </si>
  <si>
    <t>úsek</t>
  </si>
  <si>
    <t>-1795409873</t>
  </si>
  <si>
    <t>-2029406537</t>
  </si>
  <si>
    <t>-1007922745</t>
  </si>
  <si>
    <t>8942111</t>
  </si>
  <si>
    <t>Šachty kanalizační z prostého betonu výšky vstupu do 1,50 m kruhové s obložením dna betonem tř. C 25/30, na potrubí DN 250 nebo 300</t>
  </si>
  <si>
    <t>-329488314</t>
  </si>
  <si>
    <t xml:space="preserve">"monolitické dno šachty Š1822 a Š3956"2 </t>
  </si>
  <si>
    <t>894410103</t>
  </si>
  <si>
    <t>Osazení betonových dílců šachet kanalizačních dno DN 1000, výšky 1000 mm</t>
  </si>
  <si>
    <t>-2014438472</t>
  </si>
  <si>
    <t>https://podminky.urs.cz/item/CS_URS_2024_01/894410103</t>
  </si>
  <si>
    <t>BBC.0077353.URS</t>
  </si>
  <si>
    <t>Dno Excelent 100/50</t>
  </si>
  <si>
    <t>1394422024</t>
  </si>
  <si>
    <t>894411121</t>
  </si>
  <si>
    <t>Zřízení šachet kanalizačních z betonových dílců výšky vstupu do 1,50 m s obložením dna betonem tř. C 25/30, na potrubí DN přes 200 do 300</t>
  </si>
  <si>
    <t>-1311054170</t>
  </si>
  <si>
    <t>https://podminky.urs.cz/item/CS_URS_2024_01/894411121</t>
  </si>
  <si>
    <t>"pro šachty 1817 a 1820a"4</t>
  </si>
  <si>
    <t>BBC.0075279.URS</t>
  </si>
  <si>
    <t>Kónus 62.5-100/9 SPK</t>
  </si>
  <si>
    <t>-1925556409</t>
  </si>
  <si>
    <t>BBC.0075278</t>
  </si>
  <si>
    <t>-763947975</t>
  </si>
  <si>
    <t>59224069</t>
  </si>
  <si>
    <t>skruž betonová DN 1000x1000 100x100x12cm</t>
  </si>
  <si>
    <t>-560523362</t>
  </si>
  <si>
    <t>59224067</t>
  </si>
  <si>
    <t>skruž betonová DN 1000x500 100x50x12cm</t>
  </si>
  <si>
    <t>-1769930422</t>
  </si>
  <si>
    <t>59224065</t>
  </si>
  <si>
    <t>skruž betonová DN 1000x250 100x25x12cm</t>
  </si>
  <si>
    <t>608372661</t>
  </si>
  <si>
    <t>27322523</t>
  </si>
  <si>
    <t>těsnění přírubové pryžové DN 1000</t>
  </si>
  <si>
    <t>209756576</t>
  </si>
  <si>
    <t>89501</t>
  </si>
  <si>
    <t xml:space="preserve">D+M zkrácená trouba dn300 (DL.60CM ) pro odtok (GA) </t>
  </si>
  <si>
    <t>-90487719</t>
  </si>
  <si>
    <t>89502</t>
  </si>
  <si>
    <t>-1350693113</t>
  </si>
  <si>
    <t>89503</t>
  </si>
  <si>
    <t>397639090</t>
  </si>
  <si>
    <t>899101211</t>
  </si>
  <si>
    <t>Demontáž poklopů litinových a ocelových včetně rámů, hmotnosti jednotlivě do 50 kg</t>
  </si>
  <si>
    <t>515091692</t>
  </si>
  <si>
    <t>https://podminky.urs.cz/item/CS_URS_2024_01/899101211</t>
  </si>
  <si>
    <t>899104112</t>
  </si>
  <si>
    <t>Osazení poklopů litinových, ocelových nebo železobetonových včetně rámů pro třídu zatížení D400, E600</t>
  </si>
  <si>
    <t>-2017926446</t>
  </si>
  <si>
    <t>https://podminky.urs.cz/item/CS_URS_2024_01/899104112</t>
  </si>
  <si>
    <t>899511112.1</t>
  </si>
  <si>
    <t>Stupadla do šachet tunelové stoky ocelová s PE povlakem osazovaná do vynechaných otvorů</t>
  </si>
  <si>
    <t>-336044704</t>
  </si>
  <si>
    <t>899722112</t>
  </si>
  <si>
    <t>Krytí potrubí z plastů výstražnou fólií z PVC šířky přes 20 do 25 cm</t>
  </si>
  <si>
    <t>-1920082198</t>
  </si>
  <si>
    <t>https://podminky.urs.cz/item/CS_URS_2024_01/899722112</t>
  </si>
  <si>
    <t>24,04+8</t>
  </si>
  <si>
    <t>Bezvýkopová oprava potrubí - Oprava příčné a podélné trhliny o délce 1 m - vybroušení, vytmelení trhliny, přebroušení přebytečného tmelu</t>
  </si>
  <si>
    <t>1692397074</t>
  </si>
  <si>
    <t>"Oprava viz TZ D.1.2.1 poruchy č. 7, 14, 15, 19, 23, 40, 1a, 5a"8</t>
  </si>
  <si>
    <t>Pol1.1</t>
  </si>
  <si>
    <t>Betonový vyrovnávací prstenec 625x1000, tl.100 mm, BAR-V10</t>
  </si>
  <si>
    <t>-376933291</t>
  </si>
  <si>
    <t>Bezvýkopová oprava potrubí - oprava vypadlého střepu tmelením (do velikosti 20 x 20 cm) - vybroušení, vytmelení trhliny, přebroušení přebytečného tmelu</t>
  </si>
  <si>
    <t>-1981712817</t>
  </si>
  <si>
    <t>"Oprava viz TZ D.1.2.1 porucha č. 9"1</t>
  </si>
  <si>
    <t>460087481</t>
  </si>
  <si>
    <t>Bezvýkopová oprava potrubí - Oprava příčné a podélné trhliny o délce 2 m - vybroušení, vytmelení trhliny 2x1 m, přebroušení přebytečného tmelu</t>
  </si>
  <si>
    <t>958551184</t>
  </si>
  <si>
    <t>"Oprava viz TZ D.1.2.1 poruchy č. 34, 38, 42"3</t>
  </si>
  <si>
    <t>Pol2.1</t>
  </si>
  <si>
    <t>Betonový vyrovnávací prstenec 625x1000, tl. 80 mm, BAR-V8</t>
  </si>
  <si>
    <t>-826732510</t>
  </si>
  <si>
    <t>Bezvýkopová oprava potrubí - Oprava příčné a podélné trhliny o délce 3 m - vybroušení, vytmelení trhliny 3 m 2x, přebroušení přebytečného tmelu</t>
  </si>
  <si>
    <t>-874762523</t>
  </si>
  <si>
    <t>"Oprava viz TZ D.1.2.1 poruchy č. 21, 30"2</t>
  </si>
  <si>
    <t>Betonový vyrovnávací prstenec 625x1000, tl. 60 mm, BAR-V6</t>
  </si>
  <si>
    <t>586038889</t>
  </si>
  <si>
    <t>Bezvýkopová oprava potrubí - trhlina, paprskovité trhliny - osazení krátké sanační vložky 1 m</t>
  </si>
  <si>
    <t>-840813689</t>
  </si>
  <si>
    <t>"Oprava viz TZ D.1.2.1 porucha č. 4a"1</t>
  </si>
  <si>
    <t>Pol4.1</t>
  </si>
  <si>
    <t>Kanalizační poklop D400, Europa 9 (KDA94B) s pantem, tlumící vložka, poklop s logem města Klatovy, s pružinovým zajištění víka a s odvětráním v litino-betonovém rámu, s vybráním pro lapač a osazeným lapačem</t>
  </si>
  <si>
    <t>-1575178590</t>
  </si>
  <si>
    <t>Bezvýkopová oprava potrubí - přesazená přípojka - odbroušení přesahu, oprava zaústění, přebroušení přebytečného tmelu</t>
  </si>
  <si>
    <t>-1473062019</t>
  </si>
  <si>
    <t>"Oprava viz TZ D.1.2.1 poruchy č. 11, 22, 33, 36, 37, 39, 48, 49"8</t>
  </si>
  <si>
    <t>Pol5.1</t>
  </si>
  <si>
    <t>Kanalizační poklop D400, Europa 9 (KDA93B) s pantem, tlumící vložka, poklop s logem města Klatovy, s pružinovým zajištění víka a s odvětráním v litino-betonovém rámu, s vybráním pro lapač a osazeným lapačem</t>
  </si>
  <si>
    <t>-1292144892</t>
  </si>
  <si>
    <t>Bezvýkopová oprava potrubí - nedosazená přípojka - zabroušení zaústění, osazení vložky do přípojky, zabroušení vložky, vytmelení mezikruží, přebroušení přebytečného tmelu</t>
  </si>
  <si>
    <t>-580844407</t>
  </si>
  <si>
    <t>"Oprava viz TZ D.1.2.1 poruchy č. 8, 10, 16, 17, 25 - 2x, 27, 35, 43, 46"10</t>
  </si>
  <si>
    <t>Bezvýkopová oprava potrubí -netěsná rezerva - zaslepení rezervy injektáží</t>
  </si>
  <si>
    <t>1855043731</t>
  </si>
  <si>
    <t xml:space="preserve">"Oprava viz TZ D.1.2.1 poruchy č. 3, 3a,  4, 5, 13, 18, 20, 24, 26, 28, 29, 32, 41, 45, 47"15</t>
  </si>
  <si>
    <t>Bezvýkopová oprava potrubí - oprava vypadlého střepu tmelením - vybroušení, vytmelení trhliny, přebroušení přebytečného tmelu</t>
  </si>
  <si>
    <t>243383270</t>
  </si>
  <si>
    <t>"Oprava viz TZ D.1.2.1 porucha č. 2a"1</t>
  </si>
  <si>
    <t>Bezvýkopová oprava potrubí - oprava překážky odtoku, vrůst kořenů v přípojce - odbroušení přesahu, oprava zaústění, přebroušení přebytečného tmelu</t>
  </si>
  <si>
    <t>-11400316</t>
  </si>
  <si>
    <t>"Oprava viz TZ D.1.2.1 poruchy č. 6, 31"2</t>
  </si>
  <si>
    <t>Pol9.1</t>
  </si>
  <si>
    <t>Šachtové vidlicové stupadlo s PE povlakem SADS, P=162mm</t>
  </si>
  <si>
    <t>1169411642</t>
  </si>
  <si>
    <t>Ostatní konstrukce</t>
  </si>
  <si>
    <t>899132121</t>
  </si>
  <si>
    <t>Výměna (výšková úprava) poklopu kanalizačního s rámem pevným s ošetřením podkladních vrstev hloubky do 25 cm</t>
  </si>
  <si>
    <t>-2033713912</t>
  </si>
  <si>
    <t>https://podminky.urs.cz/item/CS_URS_2024_01/899132121</t>
  </si>
  <si>
    <t>899132122</t>
  </si>
  <si>
    <t>Výměna (výšková úprava) poklopu kanalizačního s rámem pevným s ošetřením podkladních vrstev hloubky přes 25 cm</t>
  </si>
  <si>
    <t>-1803636378</t>
  </si>
  <si>
    <t>https://podminky.urs.cz/item/CS_URS_2024_01/899132122</t>
  </si>
  <si>
    <t>BBC.0075280.URS</t>
  </si>
  <si>
    <t>Kónus 62.5-100/12 SPK</t>
  </si>
  <si>
    <t>1821908469</t>
  </si>
  <si>
    <t>1663943897</t>
  </si>
  <si>
    <t>Pol3.1</t>
  </si>
  <si>
    <t>426587789</t>
  </si>
  <si>
    <t>-351750344</t>
  </si>
  <si>
    <t>1159498181</t>
  </si>
  <si>
    <t>1406967166</t>
  </si>
  <si>
    <t>919794441</t>
  </si>
  <si>
    <t>Úprava ploch kolem hydrantů, šoupat, kanalizačních poklopů a mříží, sloupů apod. v živičných krytech jakékoliv tloušťky, jednotlivě v půdorysné ploše do 2 m2</t>
  </si>
  <si>
    <t>1556779800</t>
  </si>
  <si>
    <t>https://podminky.urs.cz/item/CS_URS_2024_01/919794441</t>
  </si>
  <si>
    <t>997002611</t>
  </si>
  <si>
    <t>Nakládání suti a vybouraných hmot na dopravní prostředek pro vodorovné přemístění</t>
  </si>
  <si>
    <t>-1216806695</t>
  </si>
  <si>
    <t>997013501</t>
  </si>
  <si>
    <t>Odvoz suti a vybouraných hmot na skládku nebo meziskládku se složením, na vzdálenost do 1 km</t>
  </si>
  <si>
    <t>1509373243</t>
  </si>
  <si>
    <t>997013509</t>
  </si>
  <si>
    <t>Odvoz suti a vybouraných hmot na skládku nebo meziskládku se složením, na vzdálenost Příplatek k ceně za každý další započatý 1 km přes 1 km</t>
  </si>
  <si>
    <t>-254787777</t>
  </si>
  <si>
    <t>16,433*14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</si>
  <si>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</si>
  <si>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</si>
  <si>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-1250135944</t>
  </si>
  <si>
    <t>https://podminky.urs.cz/item/CS_URS_2024_01/997013871</t>
  </si>
  <si>
    <t>998274101</t>
  </si>
  <si>
    <t>Přesun hmot pro trubní vedení hloubené z trub betonových nebo železobetonových pro vodovody nebo kanalizace v otevřeném výkopu dopravní vzdálenost do 15 m</t>
  </si>
  <si>
    <t>-638469889</t>
  </si>
  <si>
    <t>https://podminky.urs.cz/item/CS_URS_2024_01/998274101</t>
  </si>
  <si>
    <t>711159111</t>
  </si>
  <si>
    <t>Provedení izolace proti zemní vlhkosti bentonitovou rohoží doplňků bentonitovými těsnícími pásy pro dilatační a styčné spáry</t>
  </si>
  <si>
    <t>2136033956</t>
  </si>
  <si>
    <t>https://podminky.urs.cz/item/CS_URS_2024_01/711159111</t>
  </si>
  <si>
    <t>56284674</t>
  </si>
  <si>
    <t>pásek bobtnavý bentonitový do pracovních spár betonových konstrukcí 20x15mm</t>
  </si>
  <si>
    <t>-1674323067</t>
  </si>
  <si>
    <t>15*1,15 'Přepočtené koeficientem množství</t>
  </si>
  <si>
    <t>SO 401-1 - PŘÍPOJKY V+K</t>
  </si>
  <si>
    <t>113106093</t>
  </si>
  <si>
    <t>Rozebrání dlažeb a dílců při překopech inženýrských sítí s přemístěním hmot na skládku na vzdálenost do 3 m nebo s naložením na dopravní prostředek ručně vozovek a ploch, s jakoukoliv výplní spár z vegetační dlažby s ložem z kameniva betonové</t>
  </si>
  <si>
    <t>142401672</t>
  </si>
  <si>
    <t>https://podminky.urs.cz/item/CS_URS_2024_01/113106093</t>
  </si>
  <si>
    <t>113106123</t>
  </si>
  <si>
    <t>-710869681</t>
  </si>
  <si>
    <t>https://podminky.urs.cz/item/CS_URS_2024_01/113106123</t>
  </si>
  <si>
    <t>2*3,7</t>
  </si>
  <si>
    <t>881788728</t>
  </si>
  <si>
    <t>1+2,2+2,2+2*1,1</t>
  </si>
  <si>
    <t>93468028</t>
  </si>
  <si>
    <t>6*2+2+2</t>
  </si>
  <si>
    <t>1914490301</t>
  </si>
  <si>
    <t>"přípojky"(42,4+18,3)*1*1,5</t>
  </si>
  <si>
    <t>"pro vyvedení TLT a pro hydrant "5,3*1*1,7</t>
  </si>
  <si>
    <t>100,06*0,5</t>
  </si>
  <si>
    <t>22240320</t>
  </si>
  <si>
    <t>1693203332</t>
  </si>
  <si>
    <t>-1808935185</t>
  </si>
  <si>
    <t>-1816800274</t>
  </si>
  <si>
    <t>(42,4+18,3)*2*1,0+5,3*2*1,2</t>
  </si>
  <si>
    <t>-162778472</t>
  </si>
  <si>
    <t>-1382361276</t>
  </si>
  <si>
    <t>70,98*0,5+19,8+6,6+13,4*0,2</t>
  </si>
  <si>
    <t>-819993619</t>
  </si>
  <si>
    <t>100,06-19,8-6,6-13,4*0,2</t>
  </si>
  <si>
    <t>-1016626738</t>
  </si>
  <si>
    <t>"výměna 50% zásypového materiálu"70,98*0,5*1,8</t>
  </si>
  <si>
    <t>-325861814</t>
  </si>
  <si>
    <t>(42,4+18,3+5,3)*1*0,3</t>
  </si>
  <si>
    <t>-151145091</t>
  </si>
  <si>
    <t>19,8*2 'Přepočtené koeficientem množství</t>
  </si>
  <si>
    <t>-629285220</t>
  </si>
  <si>
    <t>(42,4+18,3+5,3)*1*0,1</t>
  </si>
  <si>
    <t>764107935</t>
  </si>
  <si>
    <t>8+7,6+7,4</t>
  </si>
  <si>
    <t>-487325732</t>
  </si>
  <si>
    <t>1923938597</t>
  </si>
  <si>
    <t>-115604453</t>
  </si>
  <si>
    <t>851241131</t>
  </si>
  <si>
    <t>Montáž potrubí z trub litinových tlakových hrdlových v otevřeném výkopu s integrovaným těsněním DN 80</t>
  </si>
  <si>
    <t>1768438809</t>
  </si>
  <si>
    <t>https://podminky.urs.cz/item/CS_URS_2024_01/851241131</t>
  </si>
  <si>
    <t>"k vodojemu a pro nadzemní hydrant"3,7+6</t>
  </si>
  <si>
    <t>55253000</t>
  </si>
  <si>
    <t>trouba vodovodní litinová hrdlová Pz dl 6m DN 80</t>
  </si>
  <si>
    <t>1824959813</t>
  </si>
  <si>
    <t>9,7*1,01 'Přepočtené koeficientem množství</t>
  </si>
  <si>
    <t>871161141</t>
  </si>
  <si>
    <t>Montáž vodovodního potrubí z polyetylenu PE100 RC v otevřeném výkopu svařovaných na tupo SDR 11/PN16 d 32 x 3,0 mm</t>
  </si>
  <si>
    <t>-504424141</t>
  </si>
  <si>
    <t>https://podminky.urs.cz/item/CS_URS_2024_01/871161141</t>
  </si>
  <si>
    <t>871171211</t>
  </si>
  <si>
    <t>Montáž vodovodního potrubí z polyetylenu PE100 RC v otevřeném výkopu svařovaných elektrotvarovkou SDR 11/PN16 d 40 x 3,7 mm</t>
  </si>
  <si>
    <t>-272044644</t>
  </si>
  <si>
    <t>https://podminky.urs.cz/item/CS_URS_2024_01/871171211</t>
  </si>
  <si>
    <t>871211211</t>
  </si>
  <si>
    <t>Montáž vodovodního potrubí z polyetylenu PE100 RC v otevřeném výkopu svařovaných elektrotvarovkou SDR 11/PN16 d 63 x 5,8 mm</t>
  </si>
  <si>
    <t>-409896931</t>
  </si>
  <si>
    <t>https://podminky.urs.cz/item/CS_URS_2024_01/871211211</t>
  </si>
  <si>
    <t>-1815395046</t>
  </si>
  <si>
    <t>51+11+1</t>
  </si>
  <si>
    <t>-949491028</t>
  </si>
  <si>
    <t>1692865471</t>
  </si>
  <si>
    <t>PE 100 RC SDR11 D63x5.8 (6 m TYČ)</t>
  </si>
  <si>
    <t>-689355419</t>
  </si>
  <si>
    <t>Poznámka k položce:_x000d_
VODOVODNÍ PŘÍPOJKY</t>
  </si>
  <si>
    <t>PE 100 RC SDR11 D40x3.0 (6 m TYČ)</t>
  </si>
  <si>
    <t>1629843103</t>
  </si>
  <si>
    <t>PE 100 RC SDR11 D32x3.0 (6 m TYČ)</t>
  </si>
  <si>
    <t>-1397362280</t>
  </si>
  <si>
    <t>1237959775</t>
  </si>
  <si>
    <t>-742949917</t>
  </si>
  <si>
    <t>-177843171</t>
  </si>
  <si>
    <t>(1+1,1+1,1+1,1)*2</t>
  </si>
  <si>
    <t>-164892034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</si>
  <si>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</si>
  <si>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</si>
  <si>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-166546139</t>
  </si>
  <si>
    <t>https://podminky.urs.cz/item/CS_URS_2024_01/979054441</t>
  </si>
  <si>
    <t>728938564</t>
  </si>
  <si>
    <t>-1696057870</t>
  </si>
  <si>
    <t>2071590818</t>
  </si>
  <si>
    <t>-1829183652</t>
  </si>
  <si>
    <t>0,745*10 'Přepočtené koeficientem množství</t>
  </si>
  <si>
    <t>-1629641404</t>
  </si>
  <si>
    <t>-1407676223</t>
  </si>
  <si>
    <t>-1981879450</t>
  </si>
  <si>
    <t>891161324</t>
  </si>
  <si>
    <t>Montáž vodovodních armatur na potrubí šoupátek pro domovní přípojky s nástrčnými ISO konci PN16 DN 25</t>
  </si>
  <si>
    <t>75124315</t>
  </si>
  <si>
    <t>https://podminky.urs.cz/item/CS_URS_2024_01/891161324</t>
  </si>
  <si>
    <t>891171321</t>
  </si>
  <si>
    <t>Montáž vodovodních armatur na potrubí šoupátek pro domovní přípojky se závitovými konci PN16 G 5/4"</t>
  </si>
  <si>
    <t>1059150644</t>
  </si>
  <si>
    <t>https://podminky.urs.cz/item/CS_URS_2024_01/891171321</t>
  </si>
  <si>
    <t>891171324</t>
  </si>
  <si>
    <t>Montáž vodovodních armatur na potrubí šoupátek pro domovní přípojky s nástrčnými ISO konci PN16 DN 32</t>
  </si>
  <si>
    <t>-1355168158</t>
  </si>
  <si>
    <t>https://podminky.urs.cz/item/CS_URS_2024_01/891171324</t>
  </si>
  <si>
    <t>891211321</t>
  </si>
  <si>
    <t>Montáž vodovodních armatur na potrubí šoupátek pro domovní přípojky se závitovými konci PN16 G 2"</t>
  </si>
  <si>
    <t>1100982204</t>
  </si>
  <si>
    <t>https://podminky.urs.cz/item/CS_URS_2024_01/891211321</t>
  </si>
  <si>
    <t>891211324</t>
  </si>
  <si>
    <t>Montáž vodovodních armatur na potrubí šoupátek pro domovní přípojky s nástrčnými ISO konci PN16 DN 50</t>
  </si>
  <si>
    <t>1062467371</t>
  </si>
  <si>
    <t>https://podminky.urs.cz/item/CS_URS_2024_01/891211324</t>
  </si>
  <si>
    <t>891269111</t>
  </si>
  <si>
    <t>Montáž vodovodních armatur na potrubí navrtávacích pasů s ventilem Jt 1 MPa, na potrubí z trub litinových, ocelových nebo plastických hmot DN 100</t>
  </si>
  <si>
    <t>1573544075</t>
  </si>
  <si>
    <t>https://podminky.urs.cz/item/CS_URS_2024_01/891269111</t>
  </si>
  <si>
    <t>891369111</t>
  </si>
  <si>
    <t>Montáž vodovodních armatur na potrubí navrtávacích pasů s ventilem Jt 1 MPa, na potrubí z trub litinových, ocelových nebo plastických hmot DN 250</t>
  </si>
  <si>
    <t>-1583715200</t>
  </si>
  <si>
    <t>https://podminky.urs.cz/item/CS_URS_2024_01/891369111</t>
  </si>
  <si>
    <t>SPOJKA ISO 6300 D32 HAWLE</t>
  </si>
  <si>
    <t>-1712937005</t>
  </si>
  <si>
    <t>SPOJKA ISO 6300 D40 HAWLE</t>
  </si>
  <si>
    <t>2041151717</t>
  </si>
  <si>
    <t>SPOJKA ISO 6300 D63 HAWLE</t>
  </si>
  <si>
    <t>986894736</t>
  </si>
  <si>
    <t>Pol36</t>
  </si>
  <si>
    <t>N.P. 3350 HACOM DN100/1 1/4" PN16 HAWLE</t>
  </si>
  <si>
    <t>1539731947</t>
  </si>
  <si>
    <t>Pol37</t>
  </si>
  <si>
    <t>N.P. 3350 HACOM DN100/2" PN16 HAWLE</t>
  </si>
  <si>
    <t>-59190264</t>
  </si>
  <si>
    <t>Pol38</t>
  </si>
  <si>
    <t>N.P. 3500 DN250/1 1/4" PN16 HAWLE</t>
  </si>
  <si>
    <t>2007499092</t>
  </si>
  <si>
    <t>Pol39</t>
  </si>
  <si>
    <t>N.P. 3500 DN250/2" PN16 HAWLE</t>
  </si>
  <si>
    <t>-92299658</t>
  </si>
  <si>
    <t>Pol40</t>
  </si>
  <si>
    <t>RV 3130 ISO/VNĚJ. Z.-D 32 / 1 1/4" PN16 HAWLE</t>
  </si>
  <si>
    <t>-21694697</t>
  </si>
  <si>
    <t>Pol41</t>
  </si>
  <si>
    <t>RV 3130 ISO/VNĚJ. Z.-D 40 / 2" PN16 HAWLE</t>
  </si>
  <si>
    <t>-190876814</t>
  </si>
  <si>
    <t>Pol42</t>
  </si>
  <si>
    <t>Š 2800 D. PŘ., VNITŘ/VNĚJ. Z. 1 1/4" / 1 1/4" PN16 HAWLE</t>
  </si>
  <si>
    <t>145773098</t>
  </si>
  <si>
    <t>Pol43</t>
  </si>
  <si>
    <t>Š 2800 D. PŘ., VNITŘ/VNĚJ. Z. 2 1/2" / 2" PN16 HAWLE</t>
  </si>
  <si>
    <t>-89087245</t>
  </si>
  <si>
    <t>Pol55</t>
  </si>
  <si>
    <t>ZS 9601 TEL. D. PŘ. 1,30-1,80 M DN 3/4" - 2" HAWLE</t>
  </si>
  <si>
    <t>1700645716</t>
  </si>
  <si>
    <t>1796005763</t>
  </si>
  <si>
    <t>Pol49</t>
  </si>
  <si>
    <t>POKL. 1650 SAMONIVELAČNÍ, D. PŘ. HAWLE</t>
  </si>
  <si>
    <t>540050379</t>
  </si>
  <si>
    <t>SO 501-1 -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</si>
  <si>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</si>
  <si>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</si>
  <si>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</si>
  <si>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</si>
  <si>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</si>
  <si>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</si>
  <si>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</si>
  <si>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</si>
  <si>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</si>
  <si>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</si>
  <si>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</si>
  <si>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</si>
  <si>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</si>
  <si>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Přípravné a přidružené práce</t>
  </si>
  <si>
    <t>113106121R00</t>
  </si>
  <si>
    <t>Rozebrání dlažeb z betonových dlaždic na sucho</t>
  </si>
  <si>
    <t>113107320R00</t>
  </si>
  <si>
    <t>Odstranění podkladu pl. 50 m2,kam.těžené tl.20 cm</t>
  </si>
  <si>
    <t>113107530R00</t>
  </si>
  <si>
    <t>Odstranění podkladu pl. 50 m2,kam.drcené tl.30 cm</t>
  </si>
  <si>
    <t>919735113R00</t>
  </si>
  <si>
    <t>Řezání stávajícího živičného krytu tl. 10 - 15 cm</t>
  </si>
  <si>
    <t>113108310R00</t>
  </si>
  <si>
    <t>Odstranění asfaltové vrstvy pl. do 50 m2, tl.10 cm</t>
  </si>
  <si>
    <t>Podkladní vrstvy komunikací, letišť a ploch</t>
  </si>
  <si>
    <t>564861111R00</t>
  </si>
  <si>
    <t>Podklad ze štěrkodrti po zhutnění tloušťky 20 cm</t>
  </si>
  <si>
    <t>564782111R00</t>
  </si>
  <si>
    <t>Podklad z kam.drceného 32-63 po zhutnění 30 cm</t>
  </si>
  <si>
    <t>564811111R00</t>
  </si>
  <si>
    <t>Podklad ze štěrkodrti po zhutnění tloušťky 5 cm</t>
  </si>
  <si>
    <t>Kryty pozemních komunikací, letišť a ploch z kameniva nebo živičné</t>
  </si>
  <si>
    <t>577161124R00</t>
  </si>
  <si>
    <t>Beton asfalt. ACL 16+ ložný, š. do 3 m, tl. 7 cm</t>
  </si>
  <si>
    <t>577132311R00</t>
  </si>
  <si>
    <t>Beton asfalt. ACO 8 CH obrusný, nad 3 m, 4 cm</t>
  </si>
  <si>
    <t>Kryty pozemních komunikací, letišť a ploch dlážděných (předlažby)</t>
  </si>
  <si>
    <t>596215041R00</t>
  </si>
  <si>
    <t>Kladení zámkové dlažby tl. 8 cm do drtě tl. 5 cm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</si>
  <si>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</si>
  <si>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</si>
  <si>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</si>
  <si>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</si>
  <si>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</si>
  <si>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</si>
  <si>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</si>
  <si>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</si>
  <si>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</si>
  <si>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</si>
  <si>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</si>
  <si>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</si>
  <si>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</si>
  <si>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</si>
  <si>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</si>
  <si>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</si>
  <si>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</si>
  <si>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</si>
  <si>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</si>
  <si>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</si>
  <si>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</si>
  <si>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</si>
  <si>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</si>
  <si>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</si>
  <si>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</si>
  <si>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</si>
  <si>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</si>
  <si>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</si>
  <si>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</si>
  <si>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</si>
  <si>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</si>
  <si>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</si>
  <si>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</si>
  <si>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</si>
  <si>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</si>
  <si>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</si>
  <si>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</si>
  <si>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</si>
  <si>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</si>
  <si>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</si>
  <si>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</si>
  <si>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 xml:space="preserve">Kabel silový s Al jádrem 1 kV 1-AYKY  4B x 35 mm2</t>
  </si>
  <si>
    <t>210100251R00</t>
  </si>
  <si>
    <t>Ukončení celoplast. kabelů zákl./pás.do 4x10 mm2</t>
  </si>
  <si>
    <t>210100253R00</t>
  </si>
  <si>
    <t>Ukončení celoplast. kabelů zákl./pás.do 4x50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</si>
  <si>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</si>
  <si>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</si>
  <si>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</si>
  <si>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</si>
  <si>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210100005R00</t>
  </si>
  <si>
    <t>Ukončení vodičů v rozvaděči + zapojení do 35 mm2</t>
  </si>
  <si>
    <t>210102101R00</t>
  </si>
  <si>
    <t>Spojka gelová 4x25 mm2</t>
  </si>
  <si>
    <t>35435475</t>
  </si>
  <si>
    <t>ETELEC Spojka SHARK 525 WS gelová se svorkovnicí</t>
  </si>
  <si>
    <t>211190003R00</t>
  </si>
  <si>
    <t>Osazení pilíře</t>
  </si>
  <si>
    <t>35711643</t>
  </si>
  <si>
    <t>Rozvaděč SR 620 NKV1 pilíř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</si>
  <si>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</si>
  <si>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</si>
  <si>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</si>
  <si>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</si>
  <si>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</si>
  <si>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</si>
  <si>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</si>
  <si>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</si>
  <si>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</si>
  <si>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</si>
  <si>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</si>
  <si>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</si>
  <si>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</si>
  <si>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</si>
  <si>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</si>
  <si>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</si>
  <si>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</si>
  <si>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</si>
  <si>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</si>
  <si>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</si>
  <si>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</si>
  <si>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</si>
  <si>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</si>
  <si>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</si>
  <si>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</si>
  <si>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</si>
  <si>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</si>
  <si>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</si>
  <si>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</si>
  <si>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</si>
  <si>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</si>
  <si>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</si>
  <si>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</si>
  <si>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</si>
  <si>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</si>
  <si>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</si>
  <si>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</si>
  <si>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</si>
  <si>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</si>
  <si>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</si>
  <si>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650106311R00</t>
  </si>
  <si>
    <t>Demontáž výložníku pro svítidlo 1 ramenný do 35 kg</t>
  </si>
  <si>
    <t>650106121R00</t>
  </si>
  <si>
    <t>Demontáž svítidla veřejného osvětlení na výložník</t>
  </si>
  <si>
    <t>650106211R00</t>
  </si>
  <si>
    <t>Demontáž silničního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</si>
  <si>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</si>
  <si>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</si>
  <si>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</si>
  <si>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</si>
  <si>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</si>
  <si>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</si>
  <si>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</si>
  <si>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</si>
  <si>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</si>
  <si>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</si>
  <si>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</si>
  <si>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</si>
  <si>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</si>
  <si>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</si>
  <si>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</si>
  <si>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</si>
  <si>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D1</t>
  </si>
  <si>
    <t>VORN - 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</si>
  <si>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</si>
  <si>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</si>
  <si>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</si>
  <si>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</si>
  <si>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</si>
  <si>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02 - MK K Vodojemu č.p. 660</t>
  </si>
  <si>
    <t>SO 101-2 - KOMUNIKACE</t>
  </si>
  <si>
    <t>113154324</t>
  </si>
  <si>
    <t>Frézování živičného podkladu nebo krytu s naložením na dopravní prostředek plochy přes 1 000 do 10 000 m2 bez překážek v trase pruhu šířky do 1 m, tloušťky vrstvy 100 mm</t>
  </si>
  <si>
    <t>690521310</t>
  </si>
  <si>
    <t>https://podminky.urs.cz/item/CS_URS_2023_01/113154324</t>
  </si>
  <si>
    <t>(51*5)+(10*0,3)+(9*1)+(7*1,5)</t>
  </si>
  <si>
    <t>122151103</t>
  </si>
  <si>
    <t>Odkopávky a prokopávky nezapažené strojně v hornině třídy těžitelnosti I skupiny 1 a 2 přes 50 do 100 m3</t>
  </si>
  <si>
    <t>-1242451272</t>
  </si>
  <si>
    <t>https://podminky.urs.cz/item/CS_URS_2023_01/122151103</t>
  </si>
  <si>
    <t>132254201</t>
  </si>
  <si>
    <t>Hloubení zapažených rýh šířky přes 800 do 2 000 mm strojně s urovnáním dna do předepsaného profilu a spádu v hornině třídy těžitelnosti I skupiny 3 do 20 m3</t>
  </si>
  <si>
    <t>3402957</t>
  </si>
  <si>
    <t>https://podminky.urs.cz/item/CS_URS_2023_01/132254201</t>
  </si>
  <si>
    <t>6*0,9*2,5</t>
  </si>
  <si>
    <t>931772818</t>
  </si>
  <si>
    <t>https://podminky.urs.cz/item/CS_URS_2023_01/151101102</t>
  </si>
  <si>
    <t>(6*2,5)*2</t>
  </si>
  <si>
    <t>1144541864</t>
  </si>
  <si>
    <t>https://podminky.urs.cz/item/CS_URS_2023_01/151101112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</si>
  <si>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</si>
  <si>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</si>
  <si>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1100030886</t>
  </si>
  <si>
    <t>https://podminky.urs.cz/item/CS_URS_2023_01/162551108</t>
  </si>
  <si>
    <t>171201231</t>
  </si>
  <si>
    <t>Poplatek za uložení stavebního odpadu na recyklační skládce (skládkovné) zeminy a kamení zatříděného do Katalogu odpadů pod kódem 17 05 04</t>
  </si>
  <si>
    <t>1237865493</t>
  </si>
  <si>
    <t>https://podminky.urs.cz/item/CS_URS_2023_01/171201231</t>
  </si>
  <si>
    <t>113,72*1,8</t>
  </si>
  <si>
    <t>-82483905</t>
  </si>
  <si>
    <t>https://podminky.urs.cz/item/CS_URS_2023_01/174151101</t>
  </si>
  <si>
    <t>6*2*0,9</t>
  </si>
  <si>
    <t>1401599018</t>
  </si>
  <si>
    <t>https://podminky.urs.cz/item/CS_URS_2023_01/175151101</t>
  </si>
  <si>
    <t>6*0,9*0,45</t>
  </si>
  <si>
    <t>58331351</t>
  </si>
  <si>
    <t>kamenivo těžené drobné frakce 0/4</t>
  </si>
  <si>
    <t>-2034138732</t>
  </si>
  <si>
    <t>2,43*2 'Přepočtené koeficientem množství</t>
  </si>
  <si>
    <t>180404111</t>
  </si>
  <si>
    <t>Založení hřišťového trávníku výsevem na vrstvě ornice</t>
  </si>
  <si>
    <t>1340147273</t>
  </si>
  <si>
    <t>https://podminky.urs.cz/item/CS_URS_2023_01/180404111</t>
  </si>
  <si>
    <t>-92565467</t>
  </si>
  <si>
    <t>94*0,03 'Přepočtené koeficientem množství</t>
  </si>
  <si>
    <t>-1218224906</t>
  </si>
  <si>
    <t>https://podminky.urs.cz/item/CS_URS_2023_01/181951112</t>
  </si>
  <si>
    <t>(23,80*5)+(2*23,80)+(23*0,8)+277,50</t>
  </si>
  <si>
    <t>564752111</t>
  </si>
  <si>
    <t>Podklad nebo kryt z vibrovaného štěrku VŠ s rozprostřením, vlhčením a zhutněním, po zhutnění tl. 150 mm</t>
  </si>
  <si>
    <t>1801850717</t>
  </si>
  <si>
    <t>https://podminky.urs.cz/item/CS_URS_2023_01/564752111</t>
  </si>
  <si>
    <t>277,50+(23,80*5)</t>
  </si>
  <si>
    <t>564910411</t>
  </si>
  <si>
    <t>Podklad nebo podsyp z asfaltového recyklátu s rozprostřením a zhutněním plochy jednotlivě do 100 m2, po zhutnění tl. 50 mm</t>
  </si>
  <si>
    <t>-914839042</t>
  </si>
  <si>
    <t>https://podminky.urs.cz/item/CS_URS_2023_01/564910411</t>
  </si>
  <si>
    <t>277,50-(8*9)</t>
  </si>
  <si>
    <t>564930412</t>
  </si>
  <si>
    <t>Podklad nebo podsyp z asfaltového recyklátu s rozprostřením a zhutněním plochy jednotlivě do 100 m2, po zhutnění tl. 100 mm</t>
  </si>
  <si>
    <t>-1187442077</t>
  </si>
  <si>
    <t>https://podminky.urs.cz/item/CS_URS_2023_01/564930412</t>
  </si>
  <si>
    <t>577144111</t>
  </si>
  <si>
    <t>Asfaltový beton vrstva obrusná ACO 11 (ABS) s rozprostřením a se zhutněním z nemodifikovaného asfaltu v pruhu šířky do 3 m tř. I, po zhutnění tl. 50 mm</t>
  </si>
  <si>
    <t>-149467871</t>
  </si>
  <si>
    <t>https://podminky.urs.cz/item/CS_URS_2023_01/577144111</t>
  </si>
  <si>
    <t>577145112</t>
  </si>
  <si>
    <t>Asfaltový beton vrstva ložní ACL 16 (ABH) s rozprostřením a zhutněním z nemodifikovaného asfaltu v pruhu šířky do 3 m, po zhutnění tl. 50 mm</t>
  </si>
  <si>
    <t>-2145166579</t>
  </si>
  <si>
    <t>https://podminky.urs.cz/item/CS_URS_2023_01/577145112</t>
  </si>
  <si>
    <t>8*9</t>
  </si>
  <si>
    <t>BET.V08C01</t>
  </si>
  <si>
    <t>BEST-VEGA/8CM PŘÍRODNÍ</t>
  </si>
  <si>
    <t>-147541265</t>
  </si>
  <si>
    <t>119/0,24</t>
  </si>
  <si>
    <t>495,833*1,02 'Přepočtené koeficientem množství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</si>
  <si>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</si>
  <si>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</si>
  <si>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-2044507043</t>
  </si>
  <si>
    <t>https://podminky.urs.cz/item/CS_URS_2023_01/596412212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</si>
  <si>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</si>
  <si>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</si>
  <si>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1491367931</t>
  </si>
  <si>
    <t>https://podminky.urs.cz/item/CS_URS_2023_01/596841120</t>
  </si>
  <si>
    <t>22*0,5</t>
  </si>
  <si>
    <t>LGB.1538220</t>
  </si>
  <si>
    <t>dlažba desková betonová 50x50x6cm šedá</t>
  </si>
  <si>
    <t>562814164</t>
  </si>
  <si>
    <t>11*1,03 'Přepočtené koeficientem množství</t>
  </si>
  <si>
    <t>599142111</t>
  </si>
  <si>
    <t>Úprava zálivky dilatačních nebo pracovních spár v cementobetonovém krytu, hloubky do 40 mm, šířky přes 20 do 40 mm</t>
  </si>
  <si>
    <t>1077156296</t>
  </si>
  <si>
    <t>https://podminky.urs.cz/item/CS_URS_2023_01/599142111</t>
  </si>
  <si>
    <t>1518704215</t>
  </si>
  <si>
    <t>https://podminky.urs.cz/item/CS_URS_2023_01/837375121</t>
  </si>
  <si>
    <t>871355211</t>
  </si>
  <si>
    <t>Kanalizační potrubí z tvrdého PVC v otevřeném výkopu ve sklonu do 20 %, hladkého plnostěnného jednovrstvého, tuhost třídy SN 4 DN 200</t>
  </si>
  <si>
    <t>1702556863</t>
  </si>
  <si>
    <t>https://podminky.urs.cz/item/CS_URS_2023_01/871355211</t>
  </si>
  <si>
    <t>1286697890</t>
  </si>
  <si>
    <t>https://podminky.urs.cz/item/CS_URS_2023_01/895941302</t>
  </si>
  <si>
    <t>59224494</t>
  </si>
  <si>
    <t>vpusť uliční DN 450 skruž průběžná 450/645x50mm betonová se zápachovou uzávěrkou 200mm PVC</t>
  </si>
  <si>
    <t>-186266957</t>
  </si>
  <si>
    <t>-1882303791</t>
  </si>
  <si>
    <t>2086176767</t>
  </si>
  <si>
    <t>https://podminky.urs.cz/item/CS_URS_2023_01/916231213</t>
  </si>
  <si>
    <t>59217017</t>
  </si>
  <si>
    <t>obrubník betonový chodníkový 1000x100x250mm</t>
  </si>
  <si>
    <t>-1416405773</t>
  </si>
  <si>
    <t>81,5*1,02 'Přepočtené koeficientem množství</t>
  </si>
  <si>
    <t>1482259612</t>
  </si>
  <si>
    <t>https://podminky.urs.cz/item/CS_URS_2023_01/919735112</t>
  </si>
  <si>
    <t>997221551</t>
  </si>
  <si>
    <t>Vodorovná doprava suti bez naložení, ale se složením a s hrubým urovnáním ze sypkých materiálů, na vzdálenost do 1 km</t>
  </si>
  <si>
    <t>-1873992524</t>
  </si>
  <si>
    <t>https://podminky.urs.cz/item/CS_URS_2023_01/997221551</t>
  </si>
  <si>
    <t>997221875</t>
  </si>
  <si>
    <t>335847248</t>
  </si>
  <si>
    <t>https://podminky.urs.cz/item/CS_URS_2023_01/997221875</t>
  </si>
  <si>
    <t>-1449731866</t>
  </si>
  <si>
    <t>https://podminky.urs.cz/item/CS_URS_2023_01/998225111</t>
  </si>
  <si>
    <t>SO 401-2 - VEŘEJNÉ OSVĚTLENÍ</t>
  </si>
  <si>
    <t>SEZNAM FIGUR</t>
  </si>
  <si>
    <t>Výměra</t>
  </si>
  <si>
    <t xml:space="preserve"> 01/ SO 101-1</t>
  </si>
  <si>
    <t>Použití figury:</t>
  </si>
  <si>
    <t>Hloubení rýh nezapažených š do 800 mm v hornině třídy těžitelnosti I skupiny 1 a 2 objem do 100 m3 strojně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</si>
  <si>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</si>
  <si>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Odkopávky a prokopávky nezapažené v hornině třídy těžitelnosti I skupiny 1 a 2 objem do 500 m3 strojně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</si>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</sst>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34" TargetMode="External" /><Relationship Id="rId2" Type="http://schemas.openxmlformats.org/officeDocument/2006/relationships/hyperlink" Target="https://podminky.urs.cz/item/CS_URS_2024_01/113106195" TargetMode="External" /><Relationship Id="rId3" Type="http://schemas.openxmlformats.org/officeDocument/2006/relationships/hyperlink" Target="https://podminky.urs.cz/item/CS_URS_2024_01/113107181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3203111" TargetMode="External" /><Relationship Id="rId7" Type="http://schemas.openxmlformats.org/officeDocument/2006/relationships/hyperlink" Target="https://podminky.urs.cz/item/CS_URS_2024_01/122151104" TargetMode="External" /><Relationship Id="rId8" Type="http://schemas.openxmlformats.org/officeDocument/2006/relationships/hyperlink" Target="https://podminky.urs.cz/item/CS_URS_2024_01/132151103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4_01/181351005" TargetMode="External" /><Relationship Id="rId11" Type="http://schemas.openxmlformats.org/officeDocument/2006/relationships/hyperlink" Target="https://podminky.urs.cz/item/CS_URS_2023_02/181411131" TargetMode="External" /><Relationship Id="rId12" Type="http://schemas.openxmlformats.org/officeDocument/2006/relationships/hyperlink" Target="https://podminky.urs.cz/item/CS_URS_2023_02/181951112" TargetMode="External" /><Relationship Id="rId13" Type="http://schemas.openxmlformats.org/officeDocument/2006/relationships/hyperlink" Target="https://podminky.urs.cz/item/CS_URS_2024_01/564831111" TargetMode="External" /><Relationship Id="rId14" Type="http://schemas.openxmlformats.org/officeDocument/2006/relationships/hyperlink" Target="https://podminky.urs.cz/item/CS_URS_2024_01/564851011" TargetMode="External" /><Relationship Id="rId15" Type="http://schemas.openxmlformats.org/officeDocument/2006/relationships/hyperlink" Target="https://podminky.urs.cz/item/CS_URS_2024_01/564861111" TargetMode="External" /><Relationship Id="rId16" Type="http://schemas.openxmlformats.org/officeDocument/2006/relationships/hyperlink" Target="https://podminky.urs.cz/item/CS_URS_2024_01/564950413R" TargetMode="External" /><Relationship Id="rId17" Type="http://schemas.openxmlformats.org/officeDocument/2006/relationships/hyperlink" Target="https://podminky.urs.cz/item/CS_URS_2024_01/564951413" TargetMode="External" /><Relationship Id="rId18" Type="http://schemas.openxmlformats.org/officeDocument/2006/relationships/hyperlink" Target="https://podminky.urs.cz/item/CS_URS_2024_01/573231106" TargetMode="External" /><Relationship Id="rId19" Type="http://schemas.openxmlformats.org/officeDocument/2006/relationships/hyperlink" Target="https://podminky.urs.cz/item/CS_URS_2024_01/577134121" TargetMode="External" /><Relationship Id="rId20" Type="http://schemas.openxmlformats.org/officeDocument/2006/relationships/hyperlink" Target="https://podminky.urs.cz/item/CS_URS_2024_01/577176121" TargetMode="External" /><Relationship Id="rId21" Type="http://schemas.openxmlformats.org/officeDocument/2006/relationships/hyperlink" Target="https://podminky.urs.cz/item/CS_URS_2024_01/596211113" TargetMode="External" /><Relationship Id="rId22" Type="http://schemas.openxmlformats.org/officeDocument/2006/relationships/hyperlink" Target="https://podminky.urs.cz/item/CS_URS_2024_01/596212213" TargetMode="External" /><Relationship Id="rId23" Type="http://schemas.openxmlformats.org/officeDocument/2006/relationships/hyperlink" Target="https://podminky.urs.cz/item/CS_URS_2024_01/596412210" TargetMode="External" /><Relationship Id="rId24" Type="http://schemas.openxmlformats.org/officeDocument/2006/relationships/hyperlink" Target="https://podminky.urs.cz/item/CS_URS_2023_02/871315221" TargetMode="External" /><Relationship Id="rId25" Type="http://schemas.openxmlformats.org/officeDocument/2006/relationships/hyperlink" Target="https://podminky.urs.cz/item/CS_URS_2023_02/877310310" TargetMode="External" /><Relationship Id="rId26" Type="http://schemas.openxmlformats.org/officeDocument/2006/relationships/hyperlink" Target="https://podminky.urs.cz/item/CS_URS_2023_02/895941302" TargetMode="External" /><Relationship Id="rId27" Type="http://schemas.openxmlformats.org/officeDocument/2006/relationships/hyperlink" Target="https://podminky.urs.cz/item/CS_URS_2023_01/895941313" TargetMode="External" /><Relationship Id="rId28" Type="http://schemas.openxmlformats.org/officeDocument/2006/relationships/hyperlink" Target="https://podminky.urs.cz/item/CS_URS_2023_01/895941332" TargetMode="External" /><Relationship Id="rId29" Type="http://schemas.openxmlformats.org/officeDocument/2006/relationships/hyperlink" Target="https://podminky.urs.cz/item/CS_URS_2023_01/895941362" TargetMode="External" /><Relationship Id="rId30" Type="http://schemas.openxmlformats.org/officeDocument/2006/relationships/hyperlink" Target="https://podminky.urs.cz/item/CS_URS_2023_01/899204112" TargetMode="External" /><Relationship Id="rId31" Type="http://schemas.openxmlformats.org/officeDocument/2006/relationships/hyperlink" Target="https://podminky.urs.cz/item/CS_URS_2023_01/899231111" TargetMode="External" /><Relationship Id="rId32" Type="http://schemas.openxmlformats.org/officeDocument/2006/relationships/hyperlink" Target="https://podminky.urs.cz/item/CS_URS_2023_01/899331111" TargetMode="External" /><Relationship Id="rId33" Type="http://schemas.openxmlformats.org/officeDocument/2006/relationships/hyperlink" Target="https://podminky.urs.cz/item/CS_URS_2023_01/899431111" TargetMode="External" /><Relationship Id="rId34" Type="http://schemas.openxmlformats.org/officeDocument/2006/relationships/hyperlink" Target="https://podminky.urs.cz/item/CS_URS_2023_01/914111111" TargetMode="External" /><Relationship Id="rId35" Type="http://schemas.openxmlformats.org/officeDocument/2006/relationships/hyperlink" Target="https://podminky.urs.cz/item/CS_URS_2023_01/914511112" TargetMode="External" /><Relationship Id="rId36" Type="http://schemas.openxmlformats.org/officeDocument/2006/relationships/hyperlink" Target="https://podminky.urs.cz/item/CS_URS_2023_02/915121121" TargetMode="External" /><Relationship Id="rId37" Type="http://schemas.openxmlformats.org/officeDocument/2006/relationships/hyperlink" Target="https://podminky.urs.cz/item/CS_URS_2023_02/915221122" TargetMode="External" /><Relationship Id="rId38" Type="http://schemas.openxmlformats.org/officeDocument/2006/relationships/hyperlink" Target="https://podminky.urs.cz/item/CS_URS_2024_01/916111123" TargetMode="External" /><Relationship Id="rId39" Type="http://schemas.openxmlformats.org/officeDocument/2006/relationships/hyperlink" Target="https://podminky.urs.cz/item/CS_URS_2024_01/916131213" TargetMode="External" /><Relationship Id="rId40" Type="http://schemas.openxmlformats.org/officeDocument/2006/relationships/hyperlink" Target="https://podminky.urs.cz/item/CS_URS_2024_01/916231213" TargetMode="External" /><Relationship Id="rId41" Type="http://schemas.openxmlformats.org/officeDocument/2006/relationships/hyperlink" Target="https://podminky.urs.cz/item/CS_URS_2024_01/916241113" TargetMode="External" /><Relationship Id="rId42" Type="http://schemas.openxmlformats.org/officeDocument/2006/relationships/hyperlink" Target="https://podminky.urs.cz/item/CS_URS_2023_01/919732211" TargetMode="External" /><Relationship Id="rId43" Type="http://schemas.openxmlformats.org/officeDocument/2006/relationships/hyperlink" Target="https://podminky.urs.cz/item/CS_URS_2023_02/966006132" TargetMode="External" /><Relationship Id="rId44" Type="http://schemas.openxmlformats.org/officeDocument/2006/relationships/hyperlink" Target="https://podminky.urs.cz/item/CS_URS_2024_01/966006211" TargetMode="External" /><Relationship Id="rId45" Type="http://schemas.openxmlformats.org/officeDocument/2006/relationships/hyperlink" Target="https://podminky.urs.cz/item/CS_URS_2024_01/979024443" TargetMode="External" /><Relationship Id="rId46" Type="http://schemas.openxmlformats.org/officeDocument/2006/relationships/hyperlink" Target="https://podminky.urs.cz/item/CS_URS_2024_01/979071112" TargetMode="External" /><Relationship Id="rId47" Type="http://schemas.openxmlformats.org/officeDocument/2006/relationships/hyperlink" Target="https://podminky.urs.cz/item/CS_URS_2023_02/711161273" TargetMode="External" /><Relationship Id="rId48" Type="http://schemas.openxmlformats.org/officeDocument/2006/relationships/hyperlink" Target="https://podminky.urs.cz/item/CS_URS_2024_01/012403000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41" TargetMode="External" /><Relationship Id="rId2" Type="http://schemas.openxmlformats.org/officeDocument/2006/relationships/hyperlink" Target="https://podminky.urs.cz/item/CS_URS_2024_01/113154123" TargetMode="External" /><Relationship Id="rId3" Type="http://schemas.openxmlformats.org/officeDocument/2006/relationships/hyperlink" Target="https://podminky.urs.cz/item/CS_URS_2024_01/113201112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15101201" TargetMode="External" /><Relationship Id="rId6" Type="http://schemas.openxmlformats.org/officeDocument/2006/relationships/hyperlink" Target="https://podminky.urs.cz/item/CS_URS_2024_01/115101301" TargetMode="External" /><Relationship Id="rId7" Type="http://schemas.openxmlformats.org/officeDocument/2006/relationships/hyperlink" Target="https://podminky.urs.cz/item/CS_URS_2024_01/119001405" TargetMode="External" /><Relationship Id="rId8" Type="http://schemas.openxmlformats.org/officeDocument/2006/relationships/hyperlink" Target="https://podminky.urs.cz/item/CS_URS_2024_01/119001406" TargetMode="External" /><Relationship Id="rId9" Type="http://schemas.openxmlformats.org/officeDocument/2006/relationships/hyperlink" Target="https://podminky.urs.cz/item/CS_URS_2024_01/119001421" TargetMode="External" /><Relationship Id="rId10" Type="http://schemas.openxmlformats.org/officeDocument/2006/relationships/hyperlink" Target="https://podminky.urs.cz/item/CS_URS_2024_01/132154205" TargetMode="External" /><Relationship Id="rId11" Type="http://schemas.openxmlformats.org/officeDocument/2006/relationships/hyperlink" Target="https://podminky.urs.cz/item/CS_URS_2024_01/132254205" TargetMode="External" /><Relationship Id="rId12" Type="http://schemas.openxmlformats.org/officeDocument/2006/relationships/hyperlink" Target="https://podminky.urs.cz/item/CS_URS_2024_01/133254102" TargetMode="External" /><Relationship Id="rId13" Type="http://schemas.openxmlformats.org/officeDocument/2006/relationships/hyperlink" Target="https://podminky.urs.cz/item/CS_URS_2024_01/139001101" TargetMode="External" /><Relationship Id="rId14" Type="http://schemas.openxmlformats.org/officeDocument/2006/relationships/hyperlink" Target="https://podminky.urs.cz/item/CS_URS_2024_01/151101101" TargetMode="External" /><Relationship Id="rId15" Type="http://schemas.openxmlformats.org/officeDocument/2006/relationships/hyperlink" Target="https://podminky.urs.cz/item/CS_URS_2024_01/151101111" TargetMode="External" /><Relationship Id="rId16" Type="http://schemas.openxmlformats.org/officeDocument/2006/relationships/hyperlink" Target="https://podminky.urs.cz/item/CS_URS_2024_01/151811132" TargetMode="External" /><Relationship Id="rId17" Type="http://schemas.openxmlformats.org/officeDocument/2006/relationships/hyperlink" Target="https://podminky.urs.cz/item/CS_URS_2024_01/151811232" TargetMode="External" /><Relationship Id="rId18" Type="http://schemas.openxmlformats.org/officeDocument/2006/relationships/hyperlink" Target="https://podminky.urs.cz/item/CS_URS_2024_01/162451106" TargetMode="External" /><Relationship Id="rId19" Type="http://schemas.openxmlformats.org/officeDocument/2006/relationships/hyperlink" Target="https://podminky.urs.cz/item/CS_URS_2024_01/167151111" TargetMode="External" /><Relationship Id="rId20" Type="http://schemas.openxmlformats.org/officeDocument/2006/relationships/hyperlink" Target="https://podminky.urs.cz/item/CS_URS_2024_01/17415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451573111" TargetMode="External" /><Relationship Id="rId23" Type="http://schemas.openxmlformats.org/officeDocument/2006/relationships/hyperlink" Target="https://podminky.urs.cz/item/CS_URS_2024_01/452313141" TargetMode="External" /><Relationship Id="rId24" Type="http://schemas.openxmlformats.org/officeDocument/2006/relationships/hyperlink" Target="https://podminky.urs.cz/item/CS_URS_2024_01/452351111" TargetMode="External" /><Relationship Id="rId25" Type="http://schemas.openxmlformats.org/officeDocument/2006/relationships/hyperlink" Target="https://podminky.urs.cz/item/CS_URS_2024_01/452351112" TargetMode="External" /><Relationship Id="rId26" Type="http://schemas.openxmlformats.org/officeDocument/2006/relationships/hyperlink" Target="https://podminky.urs.cz/item/CS_URS_2024_01/564861011" TargetMode="External" /><Relationship Id="rId27" Type="http://schemas.openxmlformats.org/officeDocument/2006/relationships/hyperlink" Target="https://podminky.urs.cz/item/CS_URS_2024_01/564861111" TargetMode="External" /><Relationship Id="rId28" Type="http://schemas.openxmlformats.org/officeDocument/2006/relationships/hyperlink" Target="https://podminky.urs.cz/item/CS_URS_2024_01/564952111" TargetMode="External" /><Relationship Id="rId29" Type="http://schemas.openxmlformats.org/officeDocument/2006/relationships/hyperlink" Target="https://podminky.urs.cz/item/CS_URS_2024_01/564952111" TargetMode="External" /><Relationship Id="rId30" Type="http://schemas.openxmlformats.org/officeDocument/2006/relationships/hyperlink" Target="https://podminky.urs.cz/item/CS_URS_2024_01/565166101" TargetMode="External" /><Relationship Id="rId31" Type="http://schemas.openxmlformats.org/officeDocument/2006/relationships/hyperlink" Target="https://podminky.urs.cz/item/CS_URS_2024_01/573231106" TargetMode="External" /><Relationship Id="rId32" Type="http://schemas.openxmlformats.org/officeDocument/2006/relationships/hyperlink" Target="https://podminky.urs.cz/item/CS_URS_2024_01/577134111" TargetMode="External" /><Relationship Id="rId33" Type="http://schemas.openxmlformats.org/officeDocument/2006/relationships/hyperlink" Target="https://podminky.urs.cz/item/CS_URS_2024_01/577143111" TargetMode="External" /><Relationship Id="rId34" Type="http://schemas.openxmlformats.org/officeDocument/2006/relationships/hyperlink" Target="https://podminky.urs.cz/item/CS_URS_2024_01/596211110" TargetMode="External" /><Relationship Id="rId35" Type="http://schemas.openxmlformats.org/officeDocument/2006/relationships/hyperlink" Target="https://podminky.urs.cz/item/CS_URS_2024_01/850245921" TargetMode="External" /><Relationship Id="rId36" Type="http://schemas.openxmlformats.org/officeDocument/2006/relationships/hyperlink" Target="https://podminky.urs.cz/item/CS_URS_2024_01/850355921" TargetMode="External" /><Relationship Id="rId37" Type="http://schemas.openxmlformats.org/officeDocument/2006/relationships/hyperlink" Target="https://podminky.urs.cz/item/CS_URS_2024_01/850365921" TargetMode="External" /><Relationship Id="rId38" Type="http://schemas.openxmlformats.org/officeDocument/2006/relationships/hyperlink" Target="https://podminky.urs.cz/item/CS_URS_2024_01/851261131" TargetMode="External" /><Relationship Id="rId39" Type="http://schemas.openxmlformats.org/officeDocument/2006/relationships/hyperlink" Target="https://podminky.urs.cz/item/CS_URS_2024_01/851351131" TargetMode="External" /><Relationship Id="rId40" Type="http://schemas.openxmlformats.org/officeDocument/2006/relationships/hyperlink" Target="https://podminky.urs.cz/item/CS_URS_2024_01/851361131" TargetMode="External" /><Relationship Id="rId41" Type="http://schemas.openxmlformats.org/officeDocument/2006/relationships/hyperlink" Target="https://podminky.urs.cz/item/CS_URS_2024_01/852241122" TargetMode="External" /><Relationship Id="rId42" Type="http://schemas.openxmlformats.org/officeDocument/2006/relationships/hyperlink" Target="https://podminky.urs.cz/item/CS_URS_2024_01/891361811" TargetMode="External" /><Relationship Id="rId43" Type="http://schemas.openxmlformats.org/officeDocument/2006/relationships/hyperlink" Target="https://podminky.urs.cz/item/CS_URS_2024_01/892271111" TargetMode="External" /><Relationship Id="rId44" Type="http://schemas.openxmlformats.org/officeDocument/2006/relationships/hyperlink" Target="https://podminky.urs.cz/item/CS_URS_2024_01/892273122" TargetMode="External" /><Relationship Id="rId45" Type="http://schemas.openxmlformats.org/officeDocument/2006/relationships/hyperlink" Target="https://podminky.urs.cz/item/CS_URS_2024_01/892351111" TargetMode="External" /><Relationship Id="rId46" Type="http://schemas.openxmlformats.org/officeDocument/2006/relationships/hyperlink" Target="https://podminky.urs.cz/item/CS_URS_2024_01/892353122" TargetMode="External" /><Relationship Id="rId47" Type="http://schemas.openxmlformats.org/officeDocument/2006/relationships/hyperlink" Target="https://podminky.urs.cz/item/CS_URS_2024_01/892372111" TargetMode="External" /><Relationship Id="rId48" Type="http://schemas.openxmlformats.org/officeDocument/2006/relationships/hyperlink" Target="https://podminky.urs.cz/item/CS_URS_2024_01/892381111" TargetMode="External" /><Relationship Id="rId49" Type="http://schemas.openxmlformats.org/officeDocument/2006/relationships/hyperlink" Target="https://podminky.urs.cz/item/CS_URS_2024_01/892383122" TargetMode="External" /><Relationship Id="rId50" Type="http://schemas.openxmlformats.org/officeDocument/2006/relationships/hyperlink" Target="https://podminky.urs.cz/item/CS_URS_2024_01/899712111" TargetMode="External" /><Relationship Id="rId51" Type="http://schemas.openxmlformats.org/officeDocument/2006/relationships/hyperlink" Target="https://podminky.urs.cz/item/CS_URS_2024_01/899722113" TargetMode="External" /><Relationship Id="rId52" Type="http://schemas.openxmlformats.org/officeDocument/2006/relationships/hyperlink" Target="https://podminky.urs.cz/item/CS_URS_2024_01/899910212" TargetMode="External" /><Relationship Id="rId53" Type="http://schemas.openxmlformats.org/officeDocument/2006/relationships/hyperlink" Target="https://podminky.urs.cz/item/CS_URS_2024_01/892233122" TargetMode="External" /><Relationship Id="rId54" Type="http://schemas.openxmlformats.org/officeDocument/2006/relationships/hyperlink" Target="https://podminky.urs.cz/item/CS_URS_2024_01/892241111" TargetMode="External" /><Relationship Id="rId55" Type="http://schemas.openxmlformats.org/officeDocument/2006/relationships/hyperlink" Target="https://podminky.urs.cz/item/CS_URS_2024_01/892271111" TargetMode="External" /><Relationship Id="rId56" Type="http://schemas.openxmlformats.org/officeDocument/2006/relationships/hyperlink" Target="https://podminky.urs.cz/item/CS_URS_2024_01/892273122" TargetMode="External" /><Relationship Id="rId57" Type="http://schemas.openxmlformats.org/officeDocument/2006/relationships/hyperlink" Target="https://podminky.urs.cz/item/CS_URS_2024_01/892351111" TargetMode="External" /><Relationship Id="rId58" Type="http://schemas.openxmlformats.org/officeDocument/2006/relationships/hyperlink" Target="https://podminky.urs.cz/item/CS_URS_2024_01/892353122" TargetMode="External" /><Relationship Id="rId59" Type="http://schemas.openxmlformats.org/officeDocument/2006/relationships/hyperlink" Target="https://podminky.urs.cz/item/CS_URS_2024_01/916131213" TargetMode="External" /><Relationship Id="rId60" Type="http://schemas.openxmlformats.org/officeDocument/2006/relationships/hyperlink" Target="https://podminky.urs.cz/item/CS_URS_2024_01/916241113" TargetMode="External" /><Relationship Id="rId61" Type="http://schemas.openxmlformats.org/officeDocument/2006/relationships/hyperlink" Target="https://podminky.urs.cz/item/CS_URS_2024_01/919732221" TargetMode="External" /><Relationship Id="rId62" Type="http://schemas.openxmlformats.org/officeDocument/2006/relationships/hyperlink" Target="https://podminky.urs.cz/item/CS_URS_2024_01/919735111" TargetMode="External" /><Relationship Id="rId63" Type="http://schemas.openxmlformats.org/officeDocument/2006/relationships/hyperlink" Target="https://podminky.urs.cz/item/CS_URS_2024_01/979021112" TargetMode="External" /><Relationship Id="rId64" Type="http://schemas.openxmlformats.org/officeDocument/2006/relationships/hyperlink" Target="https://podminky.urs.cz/item/CS_URS_2024_01/979021113" TargetMode="External" /><Relationship Id="rId65" Type="http://schemas.openxmlformats.org/officeDocument/2006/relationships/hyperlink" Target="https://podminky.urs.cz/item/CS_URS_2024_01/979054451" TargetMode="External" /><Relationship Id="rId66" Type="http://schemas.openxmlformats.org/officeDocument/2006/relationships/hyperlink" Target="https://podminky.urs.cz/item/CS_URS_2024_01/997013875" TargetMode="External" /><Relationship Id="rId67" Type="http://schemas.openxmlformats.org/officeDocument/2006/relationships/hyperlink" Target="https://podminky.urs.cz/item/CS_URS_2024_01/997221571" TargetMode="External" /><Relationship Id="rId68" Type="http://schemas.openxmlformats.org/officeDocument/2006/relationships/hyperlink" Target="https://podminky.urs.cz/item/CS_URS_2024_01/997221579" TargetMode="External" /><Relationship Id="rId69" Type="http://schemas.openxmlformats.org/officeDocument/2006/relationships/hyperlink" Target="https://podminky.urs.cz/item/CS_URS_2024_01/997221612" TargetMode="External" /><Relationship Id="rId70" Type="http://schemas.openxmlformats.org/officeDocument/2006/relationships/hyperlink" Target="https://podminky.urs.cz/item/CS_URS_2024_01/998225111" TargetMode="External" /><Relationship Id="rId71" Type="http://schemas.openxmlformats.org/officeDocument/2006/relationships/hyperlink" Target="https://podminky.urs.cz/item/CS_URS_2024_01/998273102" TargetMode="External" /><Relationship Id="rId72" Type="http://schemas.openxmlformats.org/officeDocument/2006/relationships/hyperlink" Target="https://podminky.urs.cz/item/CS_URS_2024_01/857242122" TargetMode="External" /><Relationship Id="rId73" Type="http://schemas.openxmlformats.org/officeDocument/2006/relationships/hyperlink" Target="https://podminky.urs.cz/item/CS_URS_2024_01/857262122" TargetMode="External" /><Relationship Id="rId74" Type="http://schemas.openxmlformats.org/officeDocument/2006/relationships/hyperlink" Target="https://podminky.urs.cz/item/CS_URS_2024_01/857352122" TargetMode="External" /><Relationship Id="rId75" Type="http://schemas.openxmlformats.org/officeDocument/2006/relationships/hyperlink" Target="https://podminky.urs.cz/item/CS_URS_2024_01/857362122" TargetMode="External" /><Relationship Id="rId76" Type="http://schemas.openxmlformats.org/officeDocument/2006/relationships/hyperlink" Target="https://podminky.urs.cz/item/CS_URS_2024_01/891241112" TargetMode="External" /><Relationship Id="rId77" Type="http://schemas.openxmlformats.org/officeDocument/2006/relationships/hyperlink" Target="https://podminky.urs.cz/item/CS_URS_2024_01/891247112" TargetMode="External" /><Relationship Id="rId78" Type="http://schemas.openxmlformats.org/officeDocument/2006/relationships/hyperlink" Target="https://podminky.urs.cz/item/CS_URS_2024_01/891261112" TargetMode="External" /><Relationship Id="rId79" Type="http://schemas.openxmlformats.org/officeDocument/2006/relationships/hyperlink" Target="https://podminky.urs.cz/item/CS_URS_2024_01/891351112" TargetMode="External" /><Relationship Id="rId80" Type="http://schemas.openxmlformats.org/officeDocument/2006/relationships/hyperlink" Target="https://podminky.urs.cz/item/CS_URS_2024_01/891361112" TargetMode="External" /><Relationship Id="rId81" Type="http://schemas.openxmlformats.org/officeDocument/2006/relationships/hyperlink" Target="https://podminky.urs.cz/item/CS_URS_2024_01/899401112" TargetMode="External" /><Relationship Id="rId82" Type="http://schemas.openxmlformats.org/officeDocument/2006/relationships/hyperlink" Target="https://podminky.urs.cz/item/CS_URS_2024_01/899401113" TargetMode="External" /><Relationship Id="rId8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14000" TargetMode="External" /><Relationship Id="rId2" Type="http://schemas.openxmlformats.org/officeDocument/2006/relationships/hyperlink" Target="https://podminky.urs.cz/item/CS_URS_2024_01/013274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21" TargetMode="External" /><Relationship Id="rId2" Type="http://schemas.openxmlformats.org/officeDocument/2006/relationships/hyperlink" Target="https://podminky.urs.cz/item/CS_URS_2024_01/115101321" TargetMode="External" /><Relationship Id="rId3" Type="http://schemas.openxmlformats.org/officeDocument/2006/relationships/hyperlink" Target="https://podminky.urs.cz/item/CS_URS_2024_01/132154205" TargetMode="External" /><Relationship Id="rId4" Type="http://schemas.openxmlformats.org/officeDocument/2006/relationships/hyperlink" Target="https://podminky.urs.cz/item/CS_URS_2024_01/132254205" TargetMode="External" /><Relationship Id="rId5" Type="http://schemas.openxmlformats.org/officeDocument/2006/relationships/hyperlink" Target="https://podminky.urs.cz/item/CS_URS_2024_01/133154102" TargetMode="External" /><Relationship Id="rId6" Type="http://schemas.openxmlformats.org/officeDocument/2006/relationships/hyperlink" Target="https://podminky.urs.cz/item/CS_URS_2024_01/133254102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51811133" TargetMode="External" /><Relationship Id="rId10" Type="http://schemas.openxmlformats.org/officeDocument/2006/relationships/hyperlink" Target="https://podminky.urs.cz/item/CS_URS_2024_01/151811233" TargetMode="External" /><Relationship Id="rId11" Type="http://schemas.openxmlformats.org/officeDocument/2006/relationships/hyperlink" Target="https://podminky.urs.cz/item/CS_URS_2024_01/162451106" TargetMode="External" /><Relationship Id="rId12" Type="http://schemas.openxmlformats.org/officeDocument/2006/relationships/hyperlink" Target="https://podminky.urs.cz/item/CS_URS_2024_01/16715111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359901111" TargetMode="External" /><Relationship Id="rId16" Type="http://schemas.openxmlformats.org/officeDocument/2006/relationships/hyperlink" Target="https://podminky.urs.cz/item/CS_URS_2024_01/451541111" TargetMode="External" /><Relationship Id="rId17" Type="http://schemas.openxmlformats.org/officeDocument/2006/relationships/hyperlink" Target="https://podminky.urs.cz/item/CS_URS_2024_01/451573111" TargetMode="External" /><Relationship Id="rId18" Type="http://schemas.openxmlformats.org/officeDocument/2006/relationships/hyperlink" Target="https://podminky.urs.cz/item/CS_URS_2024_01/452321131" TargetMode="External" /><Relationship Id="rId19" Type="http://schemas.openxmlformats.org/officeDocument/2006/relationships/hyperlink" Target="https://podminky.urs.cz/item/CS_URS_2024_01/452368211" TargetMode="External" /><Relationship Id="rId20" Type="http://schemas.openxmlformats.org/officeDocument/2006/relationships/hyperlink" Target="https://podminky.urs.cz/item/CS_URS_2024_01/564861111" TargetMode="External" /><Relationship Id="rId21" Type="http://schemas.openxmlformats.org/officeDocument/2006/relationships/hyperlink" Target="https://podminky.urs.cz/item/CS_URS_2024_01/564952111" TargetMode="External" /><Relationship Id="rId22" Type="http://schemas.openxmlformats.org/officeDocument/2006/relationships/hyperlink" Target="https://podminky.urs.cz/item/CS_URS_2024_01/631311137" TargetMode="External" /><Relationship Id="rId23" Type="http://schemas.openxmlformats.org/officeDocument/2006/relationships/hyperlink" Target="https://podminky.urs.cz/item/CS_URS_2024_01/810391811" TargetMode="External" /><Relationship Id="rId24" Type="http://schemas.openxmlformats.org/officeDocument/2006/relationships/hyperlink" Target="https://podminky.urs.cz/item/CS_URS_2024_01/837375121" TargetMode="External" /><Relationship Id="rId25" Type="http://schemas.openxmlformats.org/officeDocument/2006/relationships/hyperlink" Target="https://podminky.urs.cz/item/CS_URS_2024_01/871353121" TargetMode="External" /><Relationship Id="rId26" Type="http://schemas.openxmlformats.org/officeDocument/2006/relationships/hyperlink" Target="https://podminky.urs.cz/item/CS_URS_2024_01/871370320" TargetMode="External" /><Relationship Id="rId27" Type="http://schemas.openxmlformats.org/officeDocument/2006/relationships/hyperlink" Target="https://podminky.urs.cz/item/CS_URS_2024_01/877370320" TargetMode="External" /><Relationship Id="rId28" Type="http://schemas.openxmlformats.org/officeDocument/2006/relationships/hyperlink" Target="https://podminky.urs.cz/item/CS_URS_2024_01/890131852" TargetMode="External" /><Relationship Id="rId29" Type="http://schemas.openxmlformats.org/officeDocument/2006/relationships/hyperlink" Target="https://podminky.urs.cz/item/CS_URS_2024_01/892351111" TargetMode="External" /><Relationship Id="rId30" Type="http://schemas.openxmlformats.org/officeDocument/2006/relationships/hyperlink" Target="https://podminky.urs.cz/item/CS_URS_2024_01/892372111" TargetMode="External" /><Relationship Id="rId31" Type="http://schemas.openxmlformats.org/officeDocument/2006/relationships/hyperlink" Target="https://podminky.urs.cz/item/CS_URS_2024_01/892381111" TargetMode="External" /><Relationship Id="rId32" Type="http://schemas.openxmlformats.org/officeDocument/2006/relationships/hyperlink" Target="https://podminky.urs.cz/item/CS_URS_2024_01/894410103" TargetMode="External" /><Relationship Id="rId33" Type="http://schemas.openxmlformats.org/officeDocument/2006/relationships/hyperlink" Target="https://podminky.urs.cz/item/CS_URS_2024_01/894411121" TargetMode="External" /><Relationship Id="rId34" Type="http://schemas.openxmlformats.org/officeDocument/2006/relationships/hyperlink" Target="https://podminky.urs.cz/item/CS_URS_2024_01/899101211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899722112" TargetMode="External" /><Relationship Id="rId37" Type="http://schemas.openxmlformats.org/officeDocument/2006/relationships/hyperlink" Target="https://podminky.urs.cz/item/CS_URS_2024_01/899132121" TargetMode="External" /><Relationship Id="rId38" Type="http://schemas.openxmlformats.org/officeDocument/2006/relationships/hyperlink" Target="https://podminky.urs.cz/item/CS_URS_2024_01/899132122" TargetMode="External" /><Relationship Id="rId39" Type="http://schemas.openxmlformats.org/officeDocument/2006/relationships/hyperlink" Target="https://podminky.urs.cz/item/CS_URS_2024_01/919794441" TargetMode="External" /><Relationship Id="rId40" Type="http://schemas.openxmlformats.org/officeDocument/2006/relationships/hyperlink" Target="https://podminky.urs.cz/item/CS_URS_2024_01/997013871" TargetMode="External" /><Relationship Id="rId41" Type="http://schemas.openxmlformats.org/officeDocument/2006/relationships/hyperlink" Target="https://podminky.urs.cz/item/CS_URS_2024_01/998274101" TargetMode="External" /><Relationship Id="rId42" Type="http://schemas.openxmlformats.org/officeDocument/2006/relationships/hyperlink" Target="https://podminky.urs.cz/item/CS_URS_2024_01/711159111" TargetMode="External" /><Relationship Id="rId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93" TargetMode="External" /><Relationship Id="rId2" Type="http://schemas.openxmlformats.org/officeDocument/2006/relationships/hyperlink" Target="https://podminky.urs.cz/item/CS_URS_2024_01/113106123" TargetMode="External" /><Relationship Id="rId3" Type="http://schemas.openxmlformats.org/officeDocument/2006/relationships/hyperlink" Target="https://podminky.urs.cz/item/CS_URS_2024_01/113107341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32154205" TargetMode="External" /><Relationship Id="rId6" Type="http://schemas.openxmlformats.org/officeDocument/2006/relationships/hyperlink" Target="https://podminky.urs.cz/item/CS_URS_2024_01/132254205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51101101" TargetMode="External" /><Relationship Id="rId9" Type="http://schemas.openxmlformats.org/officeDocument/2006/relationships/hyperlink" Target="https://podminky.urs.cz/item/CS_URS_2024_01/15110111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3111" TargetMode="External" /><Relationship Id="rId13" Type="http://schemas.openxmlformats.org/officeDocument/2006/relationships/hyperlink" Target="https://podminky.urs.cz/item/CS_URS_2024_01/564861011" TargetMode="External" /><Relationship Id="rId14" Type="http://schemas.openxmlformats.org/officeDocument/2006/relationships/hyperlink" Target="https://podminky.urs.cz/item/CS_URS_2024_01/577143111" TargetMode="External" /><Relationship Id="rId15" Type="http://schemas.openxmlformats.org/officeDocument/2006/relationships/hyperlink" Target="https://podminky.urs.cz/item/CS_URS_2024_01/596211110" TargetMode="External" /><Relationship Id="rId16" Type="http://schemas.openxmlformats.org/officeDocument/2006/relationships/hyperlink" Target="https://podminky.urs.cz/item/CS_URS_2024_01/596412210" TargetMode="External" /><Relationship Id="rId17" Type="http://schemas.openxmlformats.org/officeDocument/2006/relationships/hyperlink" Target="https://podminky.urs.cz/item/CS_URS_2024_01/851241131" TargetMode="External" /><Relationship Id="rId18" Type="http://schemas.openxmlformats.org/officeDocument/2006/relationships/hyperlink" Target="https://podminky.urs.cz/item/CS_URS_2024_01/871161141" TargetMode="External" /><Relationship Id="rId19" Type="http://schemas.openxmlformats.org/officeDocument/2006/relationships/hyperlink" Target="https://podminky.urs.cz/item/CS_URS_2024_01/871171211" TargetMode="External" /><Relationship Id="rId20" Type="http://schemas.openxmlformats.org/officeDocument/2006/relationships/hyperlink" Target="https://podminky.urs.cz/item/CS_URS_2024_01/871211211" TargetMode="External" /><Relationship Id="rId21" Type="http://schemas.openxmlformats.org/officeDocument/2006/relationships/hyperlink" Target="https://podminky.urs.cz/item/CS_URS_2024_01/892233122" TargetMode="External" /><Relationship Id="rId22" Type="http://schemas.openxmlformats.org/officeDocument/2006/relationships/hyperlink" Target="https://podminky.urs.cz/item/CS_URS_2024_01/892241111" TargetMode="External" /><Relationship Id="rId23" Type="http://schemas.openxmlformats.org/officeDocument/2006/relationships/hyperlink" Target="https://podminky.urs.cz/item/CS_URS_2024_01/899722113" TargetMode="External" /><Relationship Id="rId24" Type="http://schemas.openxmlformats.org/officeDocument/2006/relationships/hyperlink" Target="https://podminky.urs.cz/item/CS_URS_2024_01/916241113" TargetMode="External" /><Relationship Id="rId25" Type="http://schemas.openxmlformats.org/officeDocument/2006/relationships/hyperlink" Target="https://podminky.urs.cz/item/CS_URS_2024_01/919732221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79021113" TargetMode="External" /><Relationship Id="rId28" Type="http://schemas.openxmlformats.org/officeDocument/2006/relationships/hyperlink" Target="https://podminky.urs.cz/item/CS_URS_2024_01/979054441" TargetMode="External" /><Relationship Id="rId29" Type="http://schemas.openxmlformats.org/officeDocument/2006/relationships/hyperlink" Target="https://podminky.urs.cz/item/CS_URS_2024_01/979054451" TargetMode="External" /><Relationship Id="rId30" Type="http://schemas.openxmlformats.org/officeDocument/2006/relationships/hyperlink" Target="https://podminky.urs.cz/item/CS_URS_2024_01/997013875" TargetMode="External" /><Relationship Id="rId31" Type="http://schemas.openxmlformats.org/officeDocument/2006/relationships/hyperlink" Target="https://podminky.urs.cz/item/CS_URS_2024_01/997221571" TargetMode="External" /><Relationship Id="rId32" Type="http://schemas.openxmlformats.org/officeDocument/2006/relationships/hyperlink" Target="https://podminky.urs.cz/item/CS_URS_2024_01/997221579" TargetMode="External" /><Relationship Id="rId33" Type="http://schemas.openxmlformats.org/officeDocument/2006/relationships/hyperlink" Target="https://podminky.urs.cz/item/CS_URS_2024_01/997221612" TargetMode="External" /><Relationship Id="rId34" Type="http://schemas.openxmlformats.org/officeDocument/2006/relationships/hyperlink" Target="https://podminky.urs.cz/item/CS_URS_2024_01/998225111" TargetMode="External" /><Relationship Id="rId35" Type="http://schemas.openxmlformats.org/officeDocument/2006/relationships/hyperlink" Target="https://podminky.urs.cz/item/CS_URS_2024_01/998273102" TargetMode="External" /><Relationship Id="rId36" Type="http://schemas.openxmlformats.org/officeDocument/2006/relationships/hyperlink" Target="https://podminky.urs.cz/item/CS_URS_2024_01/891161324" TargetMode="External" /><Relationship Id="rId37" Type="http://schemas.openxmlformats.org/officeDocument/2006/relationships/hyperlink" Target="https://podminky.urs.cz/item/CS_URS_2024_01/891171321" TargetMode="External" /><Relationship Id="rId38" Type="http://schemas.openxmlformats.org/officeDocument/2006/relationships/hyperlink" Target="https://podminky.urs.cz/item/CS_URS_2024_01/891171324" TargetMode="External" /><Relationship Id="rId39" Type="http://schemas.openxmlformats.org/officeDocument/2006/relationships/hyperlink" Target="https://podminky.urs.cz/item/CS_URS_2024_01/891211321" TargetMode="External" /><Relationship Id="rId40" Type="http://schemas.openxmlformats.org/officeDocument/2006/relationships/hyperlink" Target="https://podminky.urs.cz/item/CS_URS_2024_01/891211324" TargetMode="External" /><Relationship Id="rId41" Type="http://schemas.openxmlformats.org/officeDocument/2006/relationships/hyperlink" Target="https://podminky.urs.cz/item/CS_URS_2024_01/891269111" TargetMode="External" /><Relationship Id="rId42" Type="http://schemas.openxmlformats.org/officeDocument/2006/relationships/hyperlink" Target="https://podminky.urs.cz/item/CS_URS_2024_01/891369111" TargetMode="External" /><Relationship Id="rId43" Type="http://schemas.openxmlformats.org/officeDocument/2006/relationships/hyperlink" Target="https://podminky.urs.cz/item/CS_URS_2024_01/899401112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24" TargetMode="External" /><Relationship Id="rId2" Type="http://schemas.openxmlformats.org/officeDocument/2006/relationships/hyperlink" Target="https://podminky.urs.cz/item/CS_URS_2023_01/122151103" TargetMode="External" /><Relationship Id="rId3" Type="http://schemas.openxmlformats.org/officeDocument/2006/relationships/hyperlink" Target="https://podminky.urs.cz/item/CS_URS_2023_01/132254201" TargetMode="External" /><Relationship Id="rId4" Type="http://schemas.openxmlformats.org/officeDocument/2006/relationships/hyperlink" Target="https://podminky.urs.cz/item/CS_URS_2023_01/151101102" TargetMode="External" /><Relationship Id="rId5" Type="http://schemas.openxmlformats.org/officeDocument/2006/relationships/hyperlink" Target="https://podminky.urs.cz/item/CS_URS_2023_01/151101112" TargetMode="External" /><Relationship Id="rId6" Type="http://schemas.openxmlformats.org/officeDocument/2006/relationships/hyperlink" Target="https://podminky.urs.cz/item/CS_URS_2023_01/162551108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75151101" TargetMode="External" /><Relationship Id="rId10" Type="http://schemas.openxmlformats.org/officeDocument/2006/relationships/hyperlink" Target="https://podminky.urs.cz/item/CS_URS_2023_01/18040411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564752111" TargetMode="External" /><Relationship Id="rId13" Type="http://schemas.openxmlformats.org/officeDocument/2006/relationships/hyperlink" Target="https://podminky.urs.cz/item/CS_URS_2023_01/564910411" TargetMode="External" /><Relationship Id="rId14" Type="http://schemas.openxmlformats.org/officeDocument/2006/relationships/hyperlink" Target="https://podminky.urs.cz/item/CS_URS_2023_01/564930412" TargetMode="External" /><Relationship Id="rId15" Type="http://schemas.openxmlformats.org/officeDocument/2006/relationships/hyperlink" Target="https://podminky.urs.cz/item/CS_URS_2023_01/577144111" TargetMode="External" /><Relationship Id="rId16" Type="http://schemas.openxmlformats.org/officeDocument/2006/relationships/hyperlink" Target="https://podminky.urs.cz/item/CS_URS_2023_01/577145112" TargetMode="External" /><Relationship Id="rId17" Type="http://schemas.openxmlformats.org/officeDocument/2006/relationships/hyperlink" Target="https://podminky.urs.cz/item/CS_URS_2023_01/596412212" TargetMode="External" /><Relationship Id="rId18" Type="http://schemas.openxmlformats.org/officeDocument/2006/relationships/hyperlink" Target="https://podminky.urs.cz/item/CS_URS_2023_01/596841120" TargetMode="External" /><Relationship Id="rId19" Type="http://schemas.openxmlformats.org/officeDocument/2006/relationships/hyperlink" Target="https://podminky.urs.cz/item/CS_URS_2023_01/599142111" TargetMode="External" /><Relationship Id="rId20" Type="http://schemas.openxmlformats.org/officeDocument/2006/relationships/hyperlink" Target="https://podminky.urs.cz/item/CS_URS_2023_01/837375121" TargetMode="External" /><Relationship Id="rId21" Type="http://schemas.openxmlformats.org/officeDocument/2006/relationships/hyperlink" Target="https://podminky.urs.cz/item/CS_URS_2023_01/871355211" TargetMode="External" /><Relationship Id="rId22" Type="http://schemas.openxmlformats.org/officeDocument/2006/relationships/hyperlink" Target="https://podminky.urs.cz/item/CS_URS_2023_01/895941302" TargetMode="External" /><Relationship Id="rId23" Type="http://schemas.openxmlformats.org/officeDocument/2006/relationships/hyperlink" Target="https://podminky.urs.cz/item/CS_URS_2023_01/916231213" TargetMode="External" /><Relationship Id="rId24" Type="http://schemas.openxmlformats.org/officeDocument/2006/relationships/hyperlink" Target="https://podminky.urs.cz/item/CS_URS_2023_01/919735112" TargetMode="External" /><Relationship Id="rId25" Type="http://schemas.openxmlformats.org/officeDocument/2006/relationships/hyperlink" Target="https://podminky.urs.cz/item/CS_URS_2023_01/997221551" TargetMode="External" /><Relationship Id="rId26" Type="http://schemas.openxmlformats.org/officeDocument/2006/relationships/hyperlink" Target="https://podminky.urs.cz/item/CS_URS_2023_01/997221875" TargetMode="External" /><Relationship Id="rId27" Type="http://schemas.openxmlformats.org/officeDocument/2006/relationships/hyperlink" Target="https://podminky.urs.cz/item/CS_URS_2023_01/998225111" TargetMode="External" /><Relationship Id="rId2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povrchu komunikací, výměna vodovodu a oprava kanalizace v Klatovech 2024, 5. část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ROUND(AS55+AS62,2)</f>
        <v>0</v>
      </c>
      <c r="AT54" s="108">
        <f>ROUND(SUM(AV54:AW54),2)</f>
        <v>0</v>
      </c>
      <c r="AU54" s="109">
        <f>ROUND(AU55+AU62,5)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ROUND(AZ55+AZ62,2)</f>
        <v>0</v>
      </c>
      <c r="BA54" s="108">
        <f>ROUND(BA55+BA62,2)</f>
        <v>0</v>
      </c>
      <c r="BB54" s="108">
        <f>ROUND(BB55+BB62,2)</f>
        <v>0</v>
      </c>
      <c r="BC54" s="108">
        <f>ROUND(BC55+BC62,2)</f>
        <v>0</v>
      </c>
      <c r="BD54" s="110">
        <f>ROUND(BD55+BD62,2)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23.25" customHeight="1">
      <c r="A56" s="126" t="s">
        <v>79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101-1 - KOMUNIKACE'!J32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82</v>
      </c>
      <c r="AR56" s="67"/>
      <c r="AS56" s="131">
        <v>0</v>
      </c>
      <c r="AT56" s="132">
        <f>ROUND(SUM(AV56:AW56),2)</f>
        <v>0</v>
      </c>
      <c r="AU56" s="133">
        <f>'SO 101-1 - KOMUNIKACE'!P97</f>
        <v>0</v>
      </c>
      <c r="AV56" s="132">
        <f>'SO 101-1 - KOMUNIKACE'!J35</f>
        <v>0</v>
      </c>
      <c r="AW56" s="132">
        <f>'SO 101-1 - KOMUNIKACE'!J36</f>
        <v>0</v>
      </c>
      <c r="AX56" s="132">
        <f>'SO 101-1 - KOMUNIKACE'!J37</f>
        <v>0</v>
      </c>
      <c r="AY56" s="132">
        <f>'SO 101-1 - KOMUNIKACE'!J38</f>
        <v>0</v>
      </c>
      <c r="AZ56" s="132">
        <f>'SO 101-1 - KOMUNIKACE'!F35</f>
        <v>0</v>
      </c>
      <c r="BA56" s="132">
        <f>'SO 101-1 - KOMUNIKACE'!F36</f>
        <v>0</v>
      </c>
      <c r="BB56" s="132">
        <f>'SO 101-1 - KOMUNIKACE'!F37</f>
        <v>0</v>
      </c>
      <c r="BC56" s="132">
        <f>'SO 101-1 - KOMUNIKACE'!F38</f>
        <v>0</v>
      </c>
      <c r="BD56" s="134">
        <f>'SO 101-1 - KOMUNIKACE'!F39</f>
        <v>0</v>
      </c>
      <c r="BE56" s="4"/>
      <c r="BT56" s="135" t="s">
        <v>78</v>
      </c>
      <c r="BV56" s="135" t="s">
        <v>71</v>
      </c>
      <c r="BW56" s="135" t="s">
        <v>83</v>
      </c>
      <c r="BX56" s="135" t="s">
        <v>77</v>
      </c>
      <c r="CL56" s="135" t="s">
        <v>19</v>
      </c>
    </row>
    <row r="57" s="4" customFormat="1" ht="23.25" customHeight="1">
      <c r="A57" s="126" t="s">
        <v>79</v>
      </c>
      <c r="B57" s="65"/>
      <c r="C57" s="127"/>
      <c r="D57" s="127"/>
      <c r="E57" s="128" t="s">
        <v>84</v>
      </c>
      <c r="F57" s="128"/>
      <c r="G57" s="128"/>
      <c r="H57" s="128"/>
      <c r="I57" s="128"/>
      <c r="J57" s="127"/>
      <c r="K57" s="128" t="s">
        <v>85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201-1 - VÝMĚNA VODOVODU'!J32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82</v>
      </c>
      <c r="AR57" s="67"/>
      <c r="AS57" s="131">
        <v>0</v>
      </c>
      <c r="AT57" s="132">
        <f>ROUND(SUM(AV57:AW57),2)</f>
        <v>0</v>
      </c>
      <c r="AU57" s="133">
        <f>'SO 201-1 - VÝMĚNA VODOVODU'!P96</f>
        <v>0</v>
      </c>
      <c r="AV57" s="132">
        <f>'SO 201-1 - VÝMĚNA VODOVODU'!J35</f>
        <v>0</v>
      </c>
      <c r="AW57" s="132">
        <f>'SO 201-1 - VÝMĚNA VODOVODU'!J36</f>
        <v>0</v>
      </c>
      <c r="AX57" s="132">
        <f>'SO 201-1 - VÝMĚNA VODOVODU'!J37</f>
        <v>0</v>
      </c>
      <c r="AY57" s="132">
        <f>'SO 201-1 - VÝMĚNA VODOVODU'!J38</f>
        <v>0</v>
      </c>
      <c r="AZ57" s="132">
        <f>'SO 201-1 - VÝMĚNA VODOVODU'!F35</f>
        <v>0</v>
      </c>
      <c r="BA57" s="132">
        <f>'SO 201-1 - VÝMĚNA VODOVODU'!F36</f>
        <v>0</v>
      </c>
      <c r="BB57" s="132">
        <f>'SO 201-1 - VÝMĚNA VODOVODU'!F37</f>
        <v>0</v>
      </c>
      <c r="BC57" s="132">
        <f>'SO 201-1 - VÝMĚNA VODOVODU'!F38</f>
        <v>0</v>
      </c>
      <c r="BD57" s="134">
        <f>'SO 201-1 - VÝMĚNA VODOVODU'!F39</f>
        <v>0</v>
      </c>
      <c r="BE57" s="4"/>
      <c r="BT57" s="135" t="s">
        <v>78</v>
      </c>
      <c r="BV57" s="135" t="s">
        <v>71</v>
      </c>
      <c r="BW57" s="135" t="s">
        <v>86</v>
      </c>
      <c r="BX57" s="135" t="s">
        <v>77</v>
      </c>
      <c r="CL57" s="135" t="s">
        <v>19</v>
      </c>
    </row>
    <row r="58" s="4" customFormat="1" ht="23.25" customHeight="1">
      <c r="A58" s="126" t="s">
        <v>79</v>
      </c>
      <c r="B58" s="65"/>
      <c r="C58" s="127"/>
      <c r="D58" s="127"/>
      <c r="E58" s="128" t="s">
        <v>87</v>
      </c>
      <c r="F58" s="128"/>
      <c r="G58" s="128"/>
      <c r="H58" s="128"/>
      <c r="I58" s="128"/>
      <c r="J58" s="127"/>
      <c r="K58" s="128" t="s">
        <v>88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211-1 - VRN V+K'!J32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82</v>
      </c>
      <c r="AR58" s="67"/>
      <c r="AS58" s="131">
        <v>0</v>
      </c>
      <c r="AT58" s="132">
        <f>ROUND(SUM(AV58:AW58),2)</f>
        <v>0</v>
      </c>
      <c r="AU58" s="133">
        <f>'SO 211-1 - VRN V+K'!P90</f>
        <v>0</v>
      </c>
      <c r="AV58" s="132">
        <f>'SO 211-1 - VRN V+K'!J35</f>
        <v>0</v>
      </c>
      <c r="AW58" s="132">
        <f>'SO 211-1 - VRN V+K'!J36</f>
        <v>0</v>
      </c>
      <c r="AX58" s="132">
        <f>'SO 211-1 - VRN V+K'!J37</f>
        <v>0</v>
      </c>
      <c r="AY58" s="132">
        <f>'SO 211-1 - VRN V+K'!J38</f>
        <v>0</v>
      </c>
      <c r="AZ58" s="132">
        <f>'SO 211-1 - VRN V+K'!F35</f>
        <v>0</v>
      </c>
      <c r="BA58" s="132">
        <f>'SO 211-1 - VRN V+K'!F36</f>
        <v>0</v>
      </c>
      <c r="BB58" s="132">
        <f>'SO 211-1 - VRN V+K'!F37</f>
        <v>0</v>
      </c>
      <c r="BC58" s="132">
        <f>'SO 211-1 - VRN V+K'!F38</f>
        <v>0</v>
      </c>
      <c r="BD58" s="134">
        <f>'SO 211-1 - VRN V+K'!F39</f>
        <v>0</v>
      </c>
      <c r="BE58" s="4"/>
      <c r="BT58" s="135" t="s">
        <v>78</v>
      </c>
      <c r="BV58" s="135" t="s">
        <v>71</v>
      </c>
      <c r="BW58" s="135" t="s">
        <v>89</v>
      </c>
      <c r="BX58" s="135" t="s">
        <v>77</v>
      </c>
      <c r="CL58" s="135" t="s">
        <v>19</v>
      </c>
    </row>
    <row r="59" s="4" customFormat="1" ht="23.25" customHeight="1">
      <c r="A59" s="126" t="s">
        <v>79</v>
      </c>
      <c r="B59" s="65"/>
      <c r="C59" s="127"/>
      <c r="D59" s="127"/>
      <c r="E59" s="128" t="s">
        <v>90</v>
      </c>
      <c r="F59" s="128"/>
      <c r="G59" s="128"/>
      <c r="H59" s="128"/>
      <c r="I59" s="128"/>
      <c r="J59" s="127"/>
      <c r="K59" s="128" t="s">
        <v>91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301-1 - OPRAVA KANALIZACE'!J32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82</v>
      </c>
      <c r="AR59" s="67"/>
      <c r="AS59" s="131">
        <v>0</v>
      </c>
      <c r="AT59" s="132">
        <f>ROUND(SUM(AV59:AW59),2)</f>
        <v>0</v>
      </c>
      <c r="AU59" s="133">
        <f>'SO 301-1 - OPRAVA KANALIZACE'!P98</f>
        <v>0</v>
      </c>
      <c r="AV59" s="132">
        <f>'SO 301-1 - OPRAVA KANALIZACE'!J35</f>
        <v>0</v>
      </c>
      <c r="AW59" s="132">
        <f>'SO 301-1 - OPRAVA KANALIZACE'!J36</f>
        <v>0</v>
      </c>
      <c r="AX59" s="132">
        <f>'SO 301-1 - OPRAVA KANALIZACE'!J37</f>
        <v>0</v>
      </c>
      <c r="AY59" s="132">
        <f>'SO 301-1 - OPRAVA KANALIZACE'!J38</f>
        <v>0</v>
      </c>
      <c r="AZ59" s="132">
        <f>'SO 301-1 - OPRAVA KANALIZACE'!F35</f>
        <v>0</v>
      </c>
      <c r="BA59" s="132">
        <f>'SO 301-1 - OPRAVA KANALIZACE'!F36</f>
        <v>0</v>
      </c>
      <c r="BB59" s="132">
        <f>'SO 301-1 - OPRAVA KANALIZACE'!F37</f>
        <v>0</v>
      </c>
      <c r="BC59" s="132">
        <f>'SO 301-1 - OPRAVA KANALIZACE'!F38</f>
        <v>0</v>
      </c>
      <c r="BD59" s="134">
        <f>'SO 301-1 - OPRAVA KANALIZACE'!F39</f>
        <v>0</v>
      </c>
      <c r="BE59" s="4"/>
      <c r="BT59" s="135" t="s">
        <v>78</v>
      </c>
      <c r="BV59" s="135" t="s">
        <v>71</v>
      </c>
      <c r="BW59" s="135" t="s">
        <v>92</v>
      </c>
      <c r="BX59" s="135" t="s">
        <v>77</v>
      </c>
      <c r="CL59" s="135" t="s">
        <v>19</v>
      </c>
    </row>
    <row r="60" s="4" customFormat="1" ht="23.25" customHeight="1">
      <c r="A60" s="126" t="s">
        <v>79</v>
      </c>
      <c r="B60" s="65"/>
      <c r="C60" s="127"/>
      <c r="D60" s="127"/>
      <c r="E60" s="128" t="s">
        <v>93</v>
      </c>
      <c r="F60" s="128"/>
      <c r="G60" s="128"/>
      <c r="H60" s="128"/>
      <c r="I60" s="128"/>
      <c r="J60" s="127"/>
      <c r="K60" s="128" t="s">
        <v>94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401-1 - PŘÍPOJKY V+K'!J32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82</v>
      </c>
      <c r="AR60" s="67"/>
      <c r="AS60" s="131">
        <v>0</v>
      </c>
      <c r="AT60" s="132">
        <f>ROUND(SUM(AV60:AW60),2)</f>
        <v>0</v>
      </c>
      <c r="AU60" s="133">
        <f>'SO 401-1 - PŘÍPOJKY V+K'!P95</f>
        <v>0</v>
      </c>
      <c r="AV60" s="132">
        <f>'SO 401-1 - PŘÍPOJKY V+K'!J35</f>
        <v>0</v>
      </c>
      <c r="AW60" s="132">
        <f>'SO 401-1 - PŘÍPOJKY V+K'!J36</f>
        <v>0</v>
      </c>
      <c r="AX60" s="132">
        <f>'SO 401-1 - PŘÍPOJKY V+K'!J37</f>
        <v>0</v>
      </c>
      <c r="AY60" s="132">
        <f>'SO 401-1 - PŘÍPOJKY V+K'!J38</f>
        <v>0</v>
      </c>
      <c r="AZ60" s="132">
        <f>'SO 401-1 - PŘÍPOJKY V+K'!F35</f>
        <v>0</v>
      </c>
      <c r="BA60" s="132">
        <f>'SO 401-1 - PŘÍPOJKY V+K'!F36</f>
        <v>0</v>
      </c>
      <c r="BB60" s="132">
        <f>'SO 401-1 - PŘÍPOJKY V+K'!F37</f>
        <v>0</v>
      </c>
      <c r="BC60" s="132">
        <f>'SO 401-1 - PŘÍPOJKY V+K'!F38</f>
        <v>0</v>
      </c>
      <c r="BD60" s="134">
        <f>'SO 401-1 - PŘÍPOJKY V+K'!F39</f>
        <v>0</v>
      </c>
      <c r="BE60" s="4"/>
      <c r="BT60" s="135" t="s">
        <v>78</v>
      </c>
      <c r="BV60" s="135" t="s">
        <v>71</v>
      </c>
      <c r="BW60" s="135" t="s">
        <v>95</v>
      </c>
      <c r="BX60" s="135" t="s">
        <v>77</v>
      </c>
      <c r="CL60" s="135" t="s">
        <v>19</v>
      </c>
    </row>
    <row r="61" s="4" customFormat="1" ht="23.25" customHeight="1">
      <c r="A61" s="126" t="s">
        <v>79</v>
      </c>
      <c r="B61" s="65"/>
      <c r="C61" s="127"/>
      <c r="D61" s="127"/>
      <c r="E61" s="128" t="s">
        <v>96</v>
      </c>
      <c r="F61" s="128"/>
      <c r="G61" s="128"/>
      <c r="H61" s="128"/>
      <c r="I61" s="128"/>
      <c r="J61" s="127"/>
      <c r="K61" s="128" t="s">
        <v>97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501-1 - VEŘEJNÉ OSVĚTLENÍ'!J32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82</v>
      </c>
      <c r="AR61" s="67"/>
      <c r="AS61" s="131">
        <v>0</v>
      </c>
      <c r="AT61" s="132">
        <f>ROUND(SUM(AV61:AW61),2)</f>
        <v>0</v>
      </c>
      <c r="AU61" s="133">
        <f>'SO 501-1 - VEŘEJNÉ OSVĚTLENÍ'!P98</f>
        <v>0</v>
      </c>
      <c r="AV61" s="132">
        <f>'SO 501-1 - VEŘEJNÉ OSVĚTLENÍ'!J35</f>
        <v>0</v>
      </c>
      <c r="AW61" s="132">
        <f>'SO 501-1 - VEŘEJNÉ OSVĚTLENÍ'!J36</f>
        <v>0</v>
      </c>
      <c r="AX61" s="132">
        <f>'SO 501-1 - VEŘEJNÉ OSVĚTLENÍ'!J37</f>
        <v>0</v>
      </c>
      <c r="AY61" s="132">
        <f>'SO 501-1 - VEŘEJNÉ OSVĚTLENÍ'!J38</f>
        <v>0</v>
      </c>
      <c r="AZ61" s="132">
        <f>'SO 501-1 - VEŘEJNÉ OSVĚTLENÍ'!F35</f>
        <v>0</v>
      </c>
      <c r="BA61" s="132">
        <f>'SO 501-1 - VEŘEJNÉ OSVĚTLENÍ'!F36</f>
        <v>0</v>
      </c>
      <c r="BB61" s="132">
        <f>'SO 501-1 - VEŘEJNÉ OSVĚTLENÍ'!F37</f>
        <v>0</v>
      </c>
      <c r="BC61" s="132">
        <f>'SO 501-1 - VEŘEJNÉ OSVĚTLENÍ'!F38</f>
        <v>0</v>
      </c>
      <c r="BD61" s="134">
        <f>'SO 501-1 - VEŘEJNÉ OSVĚTLENÍ'!F39</f>
        <v>0</v>
      </c>
      <c r="BE61" s="4"/>
      <c r="BT61" s="135" t="s">
        <v>78</v>
      </c>
      <c r="BV61" s="135" t="s">
        <v>71</v>
      </c>
      <c r="BW61" s="135" t="s">
        <v>98</v>
      </c>
      <c r="BX61" s="135" t="s">
        <v>77</v>
      </c>
      <c r="CL61" s="135" t="s">
        <v>19</v>
      </c>
    </row>
    <row r="62" s="7" customFormat="1" ht="16.5" customHeight="1">
      <c r="A62" s="7"/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ROUND(SUM(AG63:AG64),2)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75</v>
      </c>
      <c r="AR62" s="120"/>
      <c r="AS62" s="121">
        <f>ROUND(SUM(AS63:AS64),2)</f>
        <v>0</v>
      </c>
      <c r="AT62" s="122">
        <f>ROUND(SUM(AV62:AW62),2)</f>
        <v>0</v>
      </c>
      <c r="AU62" s="123">
        <f>ROUND(SUM(AU63:AU64),5)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ROUND(SUM(AZ63:AZ64),2)</f>
        <v>0</v>
      </c>
      <c r="BA62" s="122">
        <f>ROUND(SUM(BA63:BA64),2)</f>
        <v>0</v>
      </c>
      <c r="BB62" s="122">
        <f>ROUND(SUM(BB63:BB64),2)</f>
        <v>0</v>
      </c>
      <c r="BC62" s="122">
        <f>ROUND(SUM(BC63:BC64),2)</f>
        <v>0</v>
      </c>
      <c r="BD62" s="124">
        <f>ROUND(SUM(BD63:BD64),2)</f>
        <v>0</v>
      </c>
      <c r="BE62" s="7"/>
      <c r="BS62" s="125" t="s">
        <v>68</v>
      </c>
      <c r="BT62" s="125" t="s">
        <v>76</v>
      </c>
      <c r="BU62" s="125" t="s">
        <v>70</v>
      </c>
      <c r="BV62" s="125" t="s">
        <v>71</v>
      </c>
      <c r="BW62" s="125" t="s">
        <v>101</v>
      </c>
      <c r="BX62" s="125" t="s">
        <v>5</v>
      </c>
      <c r="CL62" s="125" t="s">
        <v>19</v>
      </c>
      <c r="CM62" s="125" t="s">
        <v>78</v>
      </c>
    </row>
    <row r="63" s="4" customFormat="1" ht="23.25" customHeight="1">
      <c r="A63" s="126" t="s">
        <v>79</v>
      </c>
      <c r="B63" s="65"/>
      <c r="C63" s="127"/>
      <c r="D63" s="127"/>
      <c r="E63" s="128" t="s">
        <v>102</v>
      </c>
      <c r="F63" s="128"/>
      <c r="G63" s="128"/>
      <c r="H63" s="128"/>
      <c r="I63" s="128"/>
      <c r="J63" s="127"/>
      <c r="K63" s="128" t="s">
        <v>81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101-2 - KOMUNIKACE'!J32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82</v>
      </c>
      <c r="AR63" s="67"/>
      <c r="AS63" s="131">
        <v>0</v>
      </c>
      <c r="AT63" s="132">
        <f>ROUND(SUM(AV63:AW63),2)</f>
        <v>0</v>
      </c>
      <c r="AU63" s="133">
        <f>'SO 101-2 - KOMUNIKACE'!P92</f>
        <v>0</v>
      </c>
      <c r="AV63" s="132">
        <f>'SO 101-2 - KOMUNIKACE'!J35</f>
        <v>0</v>
      </c>
      <c r="AW63" s="132">
        <f>'SO 101-2 - KOMUNIKACE'!J36</f>
        <v>0</v>
      </c>
      <c r="AX63" s="132">
        <f>'SO 101-2 - KOMUNIKACE'!J37</f>
        <v>0</v>
      </c>
      <c r="AY63" s="132">
        <f>'SO 101-2 - KOMUNIKACE'!J38</f>
        <v>0</v>
      </c>
      <c r="AZ63" s="132">
        <f>'SO 101-2 - KOMUNIKACE'!F35</f>
        <v>0</v>
      </c>
      <c r="BA63" s="132">
        <f>'SO 101-2 - KOMUNIKACE'!F36</f>
        <v>0</v>
      </c>
      <c r="BB63" s="132">
        <f>'SO 101-2 - KOMUNIKACE'!F37</f>
        <v>0</v>
      </c>
      <c r="BC63" s="132">
        <f>'SO 101-2 - KOMUNIKACE'!F38</f>
        <v>0</v>
      </c>
      <c r="BD63" s="134">
        <f>'SO 101-2 - KOMUNIKACE'!F39</f>
        <v>0</v>
      </c>
      <c r="BE63" s="4"/>
      <c r="BT63" s="135" t="s">
        <v>78</v>
      </c>
      <c r="BV63" s="135" t="s">
        <v>71</v>
      </c>
      <c r="BW63" s="135" t="s">
        <v>103</v>
      </c>
      <c r="BX63" s="135" t="s">
        <v>101</v>
      </c>
      <c r="CL63" s="135" t="s">
        <v>19</v>
      </c>
    </row>
    <row r="64" s="4" customFormat="1" ht="23.25" customHeight="1">
      <c r="A64" s="126" t="s">
        <v>79</v>
      </c>
      <c r="B64" s="65"/>
      <c r="C64" s="127"/>
      <c r="D64" s="127"/>
      <c r="E64" s="128" t="s">
        <v>104</v>
      </c>
      <c r="F64" s="128"/>
      <c r="G64" s="128"/>
      <c r="H64" s="128"/>
      <c r="I64" s="128"/>
      <c r="J64" s="127"/>
      <c r="K64" s="128" t="s">
        <v>97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401-2 - VEŘEJNÉ OSVĚTLENÍ'!J32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82</v>
      </c>
      <c r="AR64" s="67"/>
      <c r="AS64" s="136">
        <v>0</v>
      </c>
      <c r="AT64" s="137">
        <f>ROUND(SUM(AV64:AW64),2)</f>
        <v>0</v>
      </c>
      <c r="AU64" s="138">
        <f>'SO 401-2 - VEŘEJNÉ OSVĚTLENÍ'!P94</f>
        <v>0</v>
      </c>
      <c r="AV64" s="137">
        <f>'SO 401-2 - VEŘEJNÉ OSVĚTLENÍ'!J35</f>
        <v>0</v>
      </c>
      <c r="AW64" s="137">
        <f>'SO 401-2 - VEŘEJNÉ OSVĚTLENÍ'!J36</f>
        <v>0</v>
      </c>
      <c r="AX64" s="137">
        <f>'SO 401-2 - VEŘEJNÉ OSVĚTLENÍ'!J37</f>
        <v>0</v>
      </c>
      <c r="AY64" s="137">
        <f>'SO 401-2 - VEŘEJNÉ OSVĚTLENÍ'!J38</f>
        <v>0</v>
      </c>
      <c r="AZ64" s="137">
        <f>'SO 401-2 - VEŘEJNÉ OSVĚTLENÍ'!F35</f>
        <v>0</v>
      </c>
      <c r="BA64" s="137">
        <f>'SO 401-2 - VEŘEJNÉ OSVĚTLENÍ'!F36</f>
        <v>0</v>
      </c>
      <c r="BB64" s="137">
        <f>'SO 401-2 - VEŘEJNÉ OSVĚTLENÍ'!F37</f>
        <v>0</v>
      </c>
      <c r="BC64" s="137">
        <f>'SO 401-2 - VEŘEJNÉ OSVĚTLENÍ'!F38</f>
        <v>0</v>
      </c>
      <c r="BD64" s="139">
        <f>'SO 401-2 - VEŘEJNÉ OSVĚTLENÍ'!F39</f>
        <v>0</v>
      </c>
      <c r="BE64" s="4"/>
      <c r="BT64" s="135" t="s">
        <v>78</v>
      </c>
      <c r="BV64" s="135" t="s">
        <v>71</v>
      </c>
      <c r="BW64" s="135" t="s">
        <v>105</v>
      </c>
      <c r="BX64" s="135" t="s">
        <v>101</v>
      </c>
      <c r="CL64" s="135" t="s">
        <v>19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rHWuz0+/ekdMAXcnqFIxBxf89zwaJJ5VDYUokcO4YILHa58O3zCfz811CXVEo8hpbw/+wHvDVLi9S3ytBpquzw==" hashValue="vd/nP1GozjeMa6mINxWRcXrARPJ7o1NGtZP0gD2qTnkHKqZgSGry0WptHSheb0eWRxVnTQgLidP2fQqGgR7BtQ==" algorithmName="SHA-512" password="CC35"/>
  <mergeCells count="78"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S49:AT51"/>
    <mergeCell ref="AN54:AP54"/>
  </mergeCells>
  <hyperlinks>
    <hyperlink ref="A56" location="'SO 101-1 - KOMUNIKACE'!C2" display="/"/>
    <hyperlink ref="A57" location="'SO 201-1 - VÝMĚNA VODOVODU'!C2" display="/"/>
    <hyperlink ref="A58" location="'SO 211-1 - VRN V+K'!C2" display="/"/>
    <hyperlink ref="A59" location="'SO 301-1 - OPRAVA KANALIZACE'!C2" display="/"/>
    <hyperlink ref="A60" location="'SO 401-1 - PŘÍPOJKY V+K'!C2" display="/"/>
    <hyperlink ref="A61" location="'SO 501-1 - VEŘEJNÉ OSVĚTLENÍ'!C2" display="/"/>
    <hyperlink ref="A63" location="'SO 101-2 - KOMUNIKACE'!C2" display="/"/>
    <hyperlink ref="A64" location="'SO 401-2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40" t="s">
        <v>106</v>
      </c>
      <c r="BA2" s="140" t="s">
        <v>106</v>
      </c>
      <c r="BB2" s="140" t="s">
        <v>107</v>
      </c>
      <c r="BC2" s="140" t="s">
        <v>108</v>
      </c>
      <c r="BD2" s="14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  <c r="AZ3" s="140" t="s">
        <v>109</v>
      </c>
      <c r="BA3" s="140" t="s">
        <v>109</v>
      </c>
      <c r="BB3" s="140" t="s">
        <v>107</v>
      </c>
      <c r="BC3" s="140" t="s">
        <v>110</v>
      </c>
      <c r="BD3" s="140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  <c r="AZ4" s="140" t="s">
        <v>112</v>
      </c>
      <c r="BA4" s="140" t="s">
        <v>112</v>
      </c>
      <c r="BB4" s="140" t="s">
        <v>107</v>
      </c>
      <c r="BC4" s="140" t="s">
        <v>113</v>
      </c>
      <c r="BD4" s="140" t="s">
        <v>78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ROUND((SUM(BE97:BE408)),  2)</f>
        <v>0</v>
      </c>
      <c r="G35" s="40"/>
      <c r="H35" s="40"/>
      <c r="I35" s="160">
        <v>0.20999999999999999</v>
      </c>
      <c r="J35" s="159">
        <f>ROUND(((SUM(BE97:BE408))*I35),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ROUND((SUM(BF97:BF408)),  2)</f>
        <v>0</v>
      </c>
      <c r="G36" s="40"/>
      <c r="H36" s="40"/>
      <c r="I36" s="160">
        <v>0.14999999999999999</v>
      </c>
      <c r="J36" s="159">
        <f>ROUND(((SUM(BF97:BF408))*I36),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ROUND((SUM(BG97:BG408)),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ROUND((SUM(BH97:BH408)),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ROUND((SUM(BI97:BI408)),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122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123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124</v>
      </c>
      <c r="E66" s="185"/>
      <c r="F66" s="185"/>
      <c r="G66" s="185"/>
      <c r="H66" s="185"/>
      <c r="I66" s="185"/>
      <c r="J66" s="186">
        <f>J192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125</v>
      </c>
      <c r="E67" s="185"/>
      <c r="F67" s="185"/>
      <c r="G67" s="185"/>
      <c r="H67" s="185"/>
      <c r="I67" s="185"/>
      <c r="J67" s="186">
        <f>J272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126</v>
      </c>
      <c r="E68" s="185"/>
      <c r="F68" s="185"/>
      <c r="G68" s="185"/>
      <c r="H68" s="185"/>
      <c r="I68" s="185"/>
      <c r="J68" s="186">
        <f>J311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127</v>
      </c>
      <c r="E69" s="185"/>
      <c r="F69" s="185"/>
      <c r="G69" s="185"/>
      <c r="H69" s="185"/>
      <c r="I69" s="185"/>
      <c r="J69" s="186">
        <f>J384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128</v>
      </c>
      <c r="E70" s="185"/>
      <c r="F70" s="185"/>
      <c r="G70" s="185"/>
      <c r="H70" s="185"/>
      <c r="I70" s="185"/>
      <c r="J70" s="186">
        <f>J386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129</v>
      </c>
      <c r="E71" s="180"/>
      <c r="F71" s="180"/>
      <c r="G71" s="180"/>
      <c r="H71" s="180"/>
      <c r="I71" s="180"/>
      <c r="J71" s="181">
        <f>J388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130</v>
      </c>
      <c r="E72" s="185"/>
      <c r="F72" s="185"/>
      <c r="G72" s="185"/>
      <c r="H72" s="185"/>
      <c r="I72" s="185"/>
      <c r="J72" s="186">
        <f>J389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131</v>
      </c>
      <c r="E73" s="180"/>
      <c r="F73" s="180"/>
      <c r="G73" s="180"/>
      <c r="H73" s="180"/>
      <c r="I73" s="180"/>
      <c r="J73" s="181">
        <f>J397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132</v>
      </c>
      <c r="E74" s="185"/>
      <c r="F74" s="185"/>
      <c r="G74" s="185"/>
      <c r="H74" s="185"/>
      <c r="I74" s="185"/>
      <c r="J74" s="186">
        <f>J398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133</v>
      </c>
      <c r="E75" s="185"/>
      <c r="F75" s="185"/>
      <c r="G75" s="185"/>
      <c r="H75" s="185"/>
      <c r="I75" s="185"/>
      <c r="J75" s="186">
        <f>J405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134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Oprava povrchu komunikací, výměna vodovodu a oprava kanalizace v Klatovech 2024, 5. část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115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101-1 - KOMUNIKACE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10. 4. 2024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135</v>
      </c>
      <c r="D96" s="191" t="s">
        <v>54</v>
      </c>
      <c r="E96" s="191" t="s">
        <v>50</v>
      </c>
      <c r="F96" s="191" t="s">
        <v>51</v>
      </c>
      <c r="G96" s="191" t="s">
        <v>136</v>
      </c>
      <c r="H96" s="191" t="s">
        <v>137</v>
      </c>
      <c r="I96" s="191" t="s">
        <v>138</v>
      </c>
      <c r="J96" s="191" t="s">
        <v>120</v>
      </c>
      <c r="K96" s="192" t="s">
        <v>139</v>
      </c>
      <c r="L96" s="193"/>
      <c r="M96" s="94" t="s">
        <v>19</v>
      </c>
      <c r="N96" s="95" t="s">
        <v>39</v>
      </c>
      <c r="O96" s="95" t="s">
        <v>140</v>
      </c>
      <c r="P96" s="95" t="s">
        <v>141</v>
      </c>
      <c r="Q96" s="95" t="s">
        <v>142</v>
      </c>
      <c r="R96" s="95" t="s">
        <v>143</v>
      </c>
      <c r="S96" s="95" t="s">
        <v>144</v>
      </c>
      <c r="T96" s="96" t="s">
        <v>145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146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P98+P388+P397</f>
        <v>0</v>
      </c>
      <c r="Q97" s="98"/>
      <c r="R97" s="196">
        <f>R98+R388+R397</f>
        <v>843.58098000000007</v>
      </c>
      <c r="S97" s="98"/>
      <c r="T97" s="197">
        <f>T98+T388+T397</f>
        <v>1049.2960000000001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121</v>
      </c>
      <c r="BK97" s="198">
        <f>BK98+BK388+BK397</f>
        <v>0</v>
      </c>
    </row>
    <row r="98" s="12" customFormat="1" ht="25.92" customHeight="1">
      <c r="A98" s="12"/>
      <c r="B98" s="199"/>
      <c r="C98" s="200"/>
      <c r="D98" s="201" t="s">
        <v>68</v>
      </c>
      <c r="E98" s="202" t="s">
        <v>147</v>
      </c>
      <c r="F98" s="202" t="s">
        <v>148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P99+P192+P272+P311+P384+P386</f>
        <v>0</v>
      </c>
      <c r="Q98" s="207"/>
      <c r="R98" s="208">
        <f>R99+R192+R272+R311+R384+R386</f>
        <v>843.57298000000003</v>
      </c>
      <c r="S98" s="207"/>
      <c r="T98" s="209">
        <f>T99+T192+T272+T311+T384+T386</f>
        <v>1049.2960000000001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69</v>
      </c>
      <c r="AY98" s="210" t="s">
        <v>149</v>
      </c>
      <c r="BK98" s="212">
        <f>BK99+BK192+BK272+BK311+BK384+BK386</f>
        <v>0</v>
      </c>
    </row>
    <row r="99" s="12" customFormat="1" ht="22.8" customHeight="1">
      <c r="A99" s="12"/>
      <c r="B99" s="199"/>
      <c r="C99" s="200"/>
      <c r="D99" s="201" t="s">
        <v>68</v>
      </c>
      <c r="E99" s="213" t="s">
        <v>76</v>
      </c>
      <c r="F99" s="213" t="s">
        <v>150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SUM(P100:P191)</f>
        <v>0</v>
      </c>
      <c r="Q99" s="207"/>
      <c r="R99" s="208">
        <f>SUM(R100:R191)</f>
        <v>233.13555999999997</v>
      </c>
      <c r="S99" s="207"/>
      <c r="T99" s="209">
        <f>SUM(T100:T191)</f>
        <v>1048.6200000000001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76</v>
      </c>
      <c r="AY99" s="210" t="s">
        <v>149</v>
      </c>
      <c r="BK99" s="212">
        <f>SUM(BK100:BK191)</f>
        <v>0</v>
      </c>
    </row>
    <row r="100" s="2" customFormat="1" ht="16.5" customHeight="1">
      <c r="A100" s="40"/>
      <c r="B100" s="41"/>
      <c r="C100" s="215" t="s">
        <v>76</v>
      </c>
      <c r="D100" s="215" t="s">
        <v>151</v>
      </c>
      <c r="E100" s="216" t="s">
        <v>152</v>
      </c>
      <c r="F100" s="217" t="s">
        <v>153</v>
      </c>
      <c r="G100" s="218" t="s">
        <v>154</v>
      </c>
      <c r="H100" s="219">
        <v>18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1</v>
      </c>
      <c r="T100" s="225">
        <f>S100*H100</f>
        <v>18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78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156</v>
      </c>
    </row>
    <row r="101" s="2" customFormat="1" ht="37.8" customHeight="1">
      <c r="A101" s="40"/>
      <c r="B101" s="41"/>
      <c r="C101" s="215" t="s">
        <v>78</v>
      </c>
      <c r="D101" s="215" t="s">
        <v>151</v>
      </c>
      <c r="E101" s="216" t="s">
        <v>157</v>
      </c>
      <c r="F101" s="217" t="s">
        <v>158</v>
      </c>
      <c r="G101" s="218" t="s">
        <v>159</v>
      </c>
      <c r="H101" s="219">
        <v>15</v>
      </c>
      <c r="I101" s="220"/>
      <c r="J101" s="221">
        <f>ROUND(I101*H101,2)</f>
        <v>0</v>
      </c>
      <c r="K101" s="217" t="s">
        <v>160</v>
      </c>
      <c r="L101" s="46"/>
      <c r="M101" s="222" t="s">
        <v>19</v>
      </c>
      <c r="N101" s="223" t="s">
        <v>40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0.26000000000000001</v>
      </c>
      <c r="T101" s="225">
        <f>S101*H101</f>
        <v>3.9000000000000004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155</v>
      </c>
      <c r="AT101" s="226" t="s">
        <v>151</v>
      </c>
      <c r="AU101" s="226" t="s">
        <v>78</v>
      </c>
      <c r="AY101" s="19" t="s">
        <v>149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76</v>
      </c>
      <c r="BK101" s="227">
        <f>ROUND(I101*H101,2)</f>
        <v>0</v>
      </c>
      <c r="BL101" s="19" t="s">
        <v>155</v>
      </c>
      <c r="BM101" s="226" t="s">
        <v>161</v>
      </c>
    </row>
    <row r="102" s="2" customFormat="1">
      <c r="A102" s="40"/>
      <c r="B102" s="41"/>
      <c r="C102" s="42"/>
      <c r="D102" s="228" t="s">
        <v>162</v>
      </c>
      <c r="E102" s="42"/>
      <c r="F102" s="229" t="s">
        <v>163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162</v>
      </c>
      <c r="AU102" s="19" t="s">
        <v>78</v>
      </c>
    </row>
    <row r="103" s="13" customFormat="1">
      <c r="A103" s="13"/>
      <c r="B103" s="233"/>
      <c r="C103" s="234"/>
      <c r="D103" s="235" t="s">
        <v>164</v>
      </c>
      <c r="E103" s="236" t="s">
        <v>19</v>
      </c>
      <c r="F103" s="237" t="s">
        <v>165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164</v>
      </c>
      <c r="AU103" s="243" t="s">
        <v>78</v>
      </c>
      <c r="AV103" s="13" t="s">
        <v>76</v>
      </c>
      <c r="AW103" s="13" t="s">
        <v>31</v>
      </c>
      <c r="AX103" s="13" t="s">
        <v>69</v>
      </c>
      <c r="AY103" s="243" t="s">
        <v>149</v>
      </c>
    </row>
    <row r="104" s="14" customFormat="1">
      <c r="A104" s="14"/>
      <c r="B104" s="244"/>
      <c r="C104" s="245"/>
      <c r="D104" s="235" t="s">
        <v>164</v>
      </c>
      <c r="E104" s="246" t="s">
        <v>19</v>
      </c>
      <c r="F104" s="247" t="s">
        <v>8</v>
      </c>
      <c r="G104" s="245"/>
      <c r="H104" s="248">
        <v>15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164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149</v>
      </c>
    </row>
    <row r="105" s="15" customFormat="1">
      <c r="A105" s="15"/>
      <c r="B105" s="255"/>
      <c r="C105" s="256"/>
      <c r="D105" s="235" t="s">
        <v>164</v>
      </c>
      <c r="E105" s="257" t="s">
        <v>19</v>
      </c>
      <c r="F105" s="258" t="s">
        <v>166</v>
      </c>
      <c r="G105" s="256"/>
      <c r="H105" s="259">
        <v>15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164</v>
      </c>
      <c r="AU105" s="265" t="s">
        <v>78</v>
      </c>
      <c r="AV105" s="15" t="s">
        <v>155</v>
      </c>
      <c r="AW105" s="15" t="s">
        <v>31</v>
      </c>
      <c r="AX105" s="15" t="s">
        <v>76</v>
      </c>
      <c r="AY105" s="265" t="s">
        <v>149</v>
      </c>
    </row>
    <row r="106" s="2" customFormat="1" ht="37.8" customHeight="1">
      <c r="A106" s="40"/>
      <c r="B106" s="41"/>
      <c r="C106" s="215" t="s">
        <v>167</v>
      </c>
      <c r="D106" s="215" t="s">
        <v>151</v>
      </c>
      <c r="E106" s="216" t="s">
        <v>168</v>
      </c>
      <c r="F106" s="217" t="s">
        <v>169</v>
      </c>
      <c r="G106" s="218" t="s">
        <v>159</v>
      </c>
      <c r="H106" s="219">
        <v>43</v>
      </c>
      <c r="I106" s="220"/>
      <c r="J106" s="221">
        <f>ROUND(I106*H106,2)</f>
        <v>0</v>
      </c>
      <c r="K106" s="217" t="s">
        <v>160</v>
      </c>
      <c r="L106" s="46"/>
      <c r="M106" s="222" t="s">
        <v>19</v>
      </c>
      <c r="N106" s="223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0.26000000000000001</v>
      </c>
      <c r="T106" s="225">
        <f>S106*H106</f>
        <v>11.18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155</v>
      </c>
      <c r="AT106" s="226" t="s">
        <v>151</v>
      </c>
      <c r="AU106" s="226" t="s">
        <v>78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170</v>
      </c>
    </row>
    <row r="107" s="2" customFormat="1">
      <c r="A107" s="40"/>
      <c r="B107" s="41"/>
      <c r="C107" s="42"/>
      <c r="D107" s="228" t="s">
        <v>162</v>
      </c>
      <c r="E107" s="42"/>
      <c r="F107" s="229" t="s">
        <v>171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162</v>
      </c>
      <c r="AU107" s="19" t="s">
        <v>78</v>
      </c>
    </row>
    <row r="108" s="13" customFormat="1">
      <c r="A108" s="13"/>
      <c r="B108" s="233"/>
      <c r="C108" s="234"/>
      <c r="D108" s="235" t="s">
        <v>164</v>
      </c>
      <c r="E108" s="236" t="s">
        <v>19</v>
      </c>
      <c r="F108" s="237" t="s">
        <v>172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164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149</v>
      </c>
    </row>
    <row r="109" s="14" customFormat="1">
      <c r="A109" s="14"/>
      <c r="B109" s="244"/>
      <c r="C109" s="245"/>
      <c r="D109" s="235" t="s">
        <v>164</v>
      </c>
      <c r="E109" s="246" t="s">
        <v>19</v>
      </c>
      <c r="F109" s="247" t="s">
        <v>173</v>
      </c>
      <c r="G109" s="245"/>
      <c r="H109" s="248">
        <v>43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164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149</v>
      </c>
    </row>
    <row r="110" s="15" customFormat="1">
      <c r="A110" s="15"/>
      <c r="B110" s="255"/>
      <c r="C110" s="256"/>
      <c r="D110" s="235" t="s">
        <v>164</v>
      </c>
      <c r="E110" s="257" t="s">
        <v>19</v>
      </c>
      <c r="F110" s="258" t="s">
        <v>166</v>
      </c>
      <c r="G110" s="256"/>
      <c r="H110" s="259">
        <v>43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164</v>
      </c>
      <c r="AU110" s="265" t="s">
        <v>78</v>
      </c>
      <c r="AV110" s="15" t="s">
        <v>155</v>
      </c>
      <c r="AW110" s="15" t="s">
        <v>31</v>
      </c>
      <c r="AX110" s="15" t="s">
        <v>76</v>
      </c>
      <c r="AY110" s="265" t="s">
        <v>149</v>
      </c>
    </row>
    <row r="111" s="2" customFormat="1" ht="33" customHeight="1">
      <c r="A111" s="40"/>
      <c r="B111" s="41"/>
      <c r="C111" s="215" t="s">
        <v>155</v>
      </c>
      <c r="D111" s="215" t="s">
        <v>151</v>
      </c>
      <c r="E111" s="216" t="s">
        <v>174</v>
      </c>
      <c r="F111" s="217" t="s">
        <v>175</v>
      </c>
      <c r="G111" s="218" t="s">
        <v>159</v>
      </c>
      <c r="H111" s="219">
        <v>1400</v>
      </c>
      <c r="I111" s="220"/>
      <c r="J111" s="221">
        <f>ROUND(I111*H111,2)</f>
        <v>0</v>
      </c>
      <c r="K111" s="217" t="s">
        <v>160</v>
      </c>
      <c r="L111" s="46"/>
      <c r="M111" s="222" t="s">
        <v>19</v>
      </c>
      <c r="N111" s="223" t="s">
        <v>40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0.098000000000000004</v>
      </c>
      <c r="T111" s="225">
        <f>S111*H111</f>
        <v>137.20000000000002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155</v>
      </c>
      <c r="AT111" s="226" t="s">
        <v>151</v>
      </c>
      <c r="AU111" s="226" t="s">
        <v>78</v>
      </c>
      <c r="AY111" s="19" t="s">
        <v>149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76</v>
      </c>
      <c r="BK111" s="227">
        <f>ROUND(I111*H111,2)</f>
        <v>0</v>
      </c>
      <c r="BL111" s="19" t="s">
        <v>155</v>
      </c>
      <c r="BM111" s="226" t="s">
        <v>176</v>
      </c>
    </row>
    <row r="112" s="2" customFormat="1">
      <c r="A112" s="40"/>
      <c r="B112" s="41"/>
      <c r="C112" s="42"/>
      <c r="D112" s="228" t="s">
        <v>162</v>
      </c>
      <c r="E112" s="42"/>
      <c r="F112" s="229" t="s">
        <v>177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162</v>
      </c>
      <c r="AU112" s="19" t="s">
        <v>78</v>
      </c>
    </row>
    <row r="113" s="13" customFormat="1">
      <c r="A113" s="13"/>
      <c r="B113" s="233"/>
      <c r="C113" s="234"/>
      <c r="D113" s="235" t="s">
        <v>164</v>
      </c>
      <c r="E113" s="236" t="s">
        <v>19</v>
      </c>
      <c r="F113" s="237" t="s">
        <v>178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164</v>
      </c>
      <c r="AU113" s="243" t="s">
        <v>78</v>
      </c>
      <c r="AV113" s="13" t="s">
        <v>76</v>
      </c>
      <c r="AW113" s="13" t="s">
        <v>31</v>
      </c>
      <c r="AX113" s="13" t="s">
        <v>69</v>
      </c>
      <c r="AY113" s="243" t="s">
        <v>149</v>
      </c>
    </row>
    <row r="114" s="14" customFormat="1">
      <c r="A114" s="14"/>
      <c r="B114" s="244"/>
      <c r="C114" s="245"/>
      <c r="D114" s="235" t="s">
        <v>164</v>
      </c>
      <c r="E114" s="246" t="s">
        <v>19</v>
      </c>
      <c r="F114" s="247" t="s">
        <v>179</v>
      </c>
      <c r="G114" s="245"/>
      <c r="H114" s="248">
        <v>1400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164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149</v>
      </c>
    </row>
    <row r="115" s="15" customFormat="1">
      <c r="A115" s="15"/>
      <c r="B115" s="255"/>
      <c r="C115" s="256"/>
      <c r="D115" s="235" t="s">
        <v>164</v>
      </c>
      <c r="E115" s="257" t="s">
        <v>19</v>
      </c>
      <c r="F115" s="258" t="s">
        <v>166</v>
      </c>
      <c r="G115" s="256"/>
      <c r="H115" s="259">
        <v>1400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164</v>
      </c>
      <c r="AU115" s="265" t="s">
        <v>78</v>
      </c>
      <c r="AV115" s="15" t="s">
        <v>155</v>
      </c>
      <c r="AW115" s="15" t="s">
        <v>31</v>
      </c>
      <c r="AX115" s="15" t="s">
        <v>76</v>
      </c>
      <c r="AY115" s="265" t="s">
        <v>149</v>
      </c>
    </row>
    <row r="116" s="2" customFormat="1" ht="24.15" customHeight="1">
      <c r="A116" s="40"/>
      <c r="B116" s="41"/>
      <c r="C116" s="215" t="s">
        <v>180</v>
      </c>
      <c r="D116" s="215" t="s">
        <v>151</v>
      </c>
      <c r="E116" s="216" t="s">
        <v>181</v>
      </c>
      <c r="F116" s="217" t="s">
        <v>182</v>
      </c>
      <c r="G116" s="218" t="s">
        <v>159</v>
      </c>
      <c r="H116" s="219">
        <v>3580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40</v>
      </c>
      <c r="O116" s="86"/>
      <c r="P116" s="224">
        <f>O116*H116</f>
        <v>0</v>
      </c>
      <c r="Q116" s="224">
        <v>0.00016000000000000001</v>
      </c>
      <c r="R116" s="224">
        <f>Q116*H116</f>
        <v>0.57280000000000009</v>
      </c>
      <c r="S116" s="224">
        <v>0.23000000000000001</v>
      </c>
      <c r="T116" s="225">
        <f>S116*H116</f>
        <v>823.40000000000009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155</v>
      </c>
      <c r="AT116" s="226" t="s">
        <v>151</v>
      </c>
      <c r="AU116" s="226" t="s">
        <v>78</v>
      </c>
      <c r="AY116" s="19" t="s">
        <v>149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76</v>
      </c>
      <c r="BK116" s="227">
        <f>ROUND(I116*H116,2)</f>
        <v>0</v>
      </c>
      <c r="BL116" s="19" t="s">
        <v>155</v>
      </c>
      <c r="BM116" s="226" t="s">
        <v>183</v>
      </c>
    </row>
    <row r="117" s="2" customFormat="1">
      <c r="A117" s="40"/>
      <c r="B117" s="41"/>
      <c r="C117" s="42"/>
      <c r="D117" s="235" t="s">
        <v>184</v>
      </c>
      <c r="E117" s="42"/>
      <c r="F117" s="266" t="s">
        <v>185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184</v>
      </c>
      <c r="AU117" s="19" t="s">
        <v>78</v>
      </c>
    </row>
    <row r="118" s="13" customFormat="1">
      <c r="A118" s="13"/>
      <c r="B118" s="233"/>
      <c r="C118" s="234"/>
      <c r="D118" s="235" t="s">
        <v>164</v>
      </c>
      <c r="E118" s="236" t="s">
        <v>19</v>
      </c>
      <c r="F118" s="237" t="s">
        <v>186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149</v>
      </c>
    </row>
    <row r="119" s="14" customFormat="1">
      <c r="A119" s="14"/>
      <c r="B119" s="244"/>
      <c r="C119" s="245"/>
      <c r="D119" s="235" t="s">
        <v>164</v>
      </c>
      <c r="E119" s="246" t="s">
        <v>19</v>
      </c>
      <c r="F119" s="247" t="s">
        <v>187</v>
      </c>
      <c r="G119" s="245"/>
      <c r="H119" s="248">
        <v>3580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164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149</v>
      </c>
    </row>
    <row r="120" s="15" customFormat="1">
      <c r="A120" s="15"/>
      <c r="B120" s="255"/>
      <c r="C120" s="256"/>
      <c r="D120" s="235" t="s">
        <v>164</v>
      </c>
      <c r="E120" s="257" t="s">
        <v>19</v>
      </c>
      <c r="F120" s="258" t="s">
        <v>166</v>
      </c>
      <c r="G120" s="256"/>
      <c r="H120" s="259">
        <v>3580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164</v>
      </c>
      <c r="AU120" s="265" t="s">
        <v>78</v>
      </c>
      <c r="AV120" s="15" t="s">
        <v>155</v>
      </c>
      <c r="AW120" s="15" t="s">
        <v>31</v>
      </c>
      <c r="AX120" s="15" t="s">
        <v>76</v>
      </c>
      <c r="AY120" s="265" t="s">
        <v>149</v>
      </c>
    </row>
    <row r="121" s="2" customFormat="1" ht="24.15" customHeight="1">
      <c r="A121" s="40"/>
      <c r="B121" s="41"/>
      <c r="C121" s="215" t="s">
        <v>188</v>
      </c>
      <c r="D121" s="215" t="s">
        <v>151</v>
      </c>
      <c r="E121" s="216" t="s">
        <v>189</v>
      </c>
      <c r="F121" s="217" t="s">
        <v>190</v>
      </c>
      <c r="G121" s="218" t="s">
        <v>191</v>
      </c>
      <c r="H121" s="219">
        <v>387</v>
      </c>
      <c r="I121" s="220"/>
      <c r="J121" s="221">
        <f>ROUND(I121*H121,2)</f>
        <v>0</v>
      </c>
      <c r="K121" s="217" t="s">
        <v>160</v>
      </c>
      <c r="L121" s="46"/>
      <c r="M121" s="222" t="s">
        <v>19</v>
      </c>
      <c r="N121" s="223" t="s">
        <v>40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155</v>
      </c>
      <c r="AT121" s="226" t="s">
        <v>151</v>
      </c>
      <c r="AU121" s="226" t="s">
        <v>78</v>
      </c>
      <c r="AY121" s="19" t="s">
        <v>149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76</v>
      </c>
      <c r="BK121" s="227">
        <f>ROUND(I121*H121,2)</f>
        <v>0</v>
      </c>
      <c r="BL121" s="19" t="s">
        <v>155</v>
      </c>
      <c r="BM121" s="226" t="s">
        <v>192</v>
      </c>
    </row>
    <row r="122" s="2" customFormat="1">
      <c r="A122" s="40"/>
      <c r="B122" s="41"/>
      <c r="C122" s="42"/>
      <c r="D122" s="228" t="s">
        <v>162</v>
      </c>
      <c r="E122" s="42"/>
      <c r="F122" s="229" t="s">
        <v>193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162</v>
      </c>
      <c r="AU122" s="19" t="s">
        <v>78</v>
      </c>
    </row>
    <row r="123" s="13" customFormat="1">
      <c r="A123" s="13"/>
      <c r="B123" s="233"/>
      <c r="C123" s="234"/>
      <c r="D123" s="235" t="s">
        <v>164</v>
      </c>
      <c r="E123" s="236" t="s">
        <v>19</v>
      </c>
      <c r="F123" s="237" t="s">
        <v>194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164</v>
      </c>
      <c r="AU123" s="243" t="s">
        <v>78</v>
      </c>
      <c r="AV123" s="13" t="s">
        <v>76</v>
      </c>
      <c r="AW123" s="13" t="s">
        <v>31</v>
      </c>
      <c r="AX123" s="13" t="s">
        <v>69</v>
      </c>
      <c r="AY123" s="243" t="s">
        <v>149</v>
      </c>
    </row>
    <row r="124" s="14" customFormat="1">
      <c r="A124" s="14"/>
      <c r="B124" s="244"/>
      <c r="C124" s="245"/>
      <c r="D124" s="235" t="s">
        <v>164</v>
      </c>
      <c r="E124" s="246" t="s">
        <v>19</v>
      </c>
      <c r="F124" s="247" t="s">
        <v>195</v>
      </c>
      <c r="G124" s="245"/>
      <c r="H124" s="248">
        <v>387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164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149</v>
      </c>
    </row>
    <row r="125" s="15" customFormat="1">
      <c r="A125" s="15"/>
      <c r="B125" s="255"/>
      <c r="C125" s="256"/>
      <c r="D125" s="235" t="s">
        <v>164</v>
      </c>
      <c r="E125" s="257" t="s">
        <v>19</v>
      </c>
      <c r="F125" s="258" t="s">
        <v>166</v>
      </c>
      <c r="G125" s="256"/>
      <c r="H125" s="259">
        <v>387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164</v>
      </c>
      <c r="AU125" s="265" t="s">
        <v>78</v>
      </c>
      <c r="AV125" s="15" t="s">
        <v>155</v>
      </c>
      <c r="AW125" s="15" t="s">
        <v>31</v>
      </c>
      <c r="AX125" s="15" t="s">
        <v>76</v>
      </c>
      <c r="AY125" s="265" t="s">
        <v>149</v>
      </c>
    </row>
    <row r="126" s="2" customFormat="1" ht="24.15" customHeight="1">
      <c r="A126" s="40"/>
      <c r="B126" s="41"/>
      <c r="C126" s="215" t="s">
        <v>196</v>
      </c>
      <c r="D126" s="215" t="s">
        <v>151</v>
      </c>
      <c r="E126" s="216" t="s">
        <v>197</v>
      </c>
      <c r="F126" s="217" t="s">
        <v>198</v>
      </c>
      <c r="G126" s="218" t="s">
        <v>191</v>
      </c>
      <c r="H126" s="219">
        <v>268</v>
      </c>
      <c r="I126" s="220"/>
      <c r="J126" s="221">
        <f>ROUND(I126*H126,2)</f>
        <v>0</v>
      </c>
      <c r="K126" s="217" t="s">
        <v>160</v>
      </c>
      <c r="L126" s="46"/>
      <c r="M126" s="222" t="s">
        <v>19</v>
      </c>
      <c r="N126" s="223" t="s">
        <v>40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0.20499999999999999</v>
      </c>
      <c r="T126" s="225">
        <f>S126*H126</f>
        <v>54.939999999999998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155</v>
      </c>
      <c r="AT126" s="226" t="s">
        <v>151</v>
      </c>
      <c r="AU126" s="226" t="s">
        <v>78</v>
      </c>
      <c r="AY126" s="19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76</v>
      </c>
      <c r="BK126" s="227">
        <f>ROUND(I126*H126,2)</f>
        <v>0</v>
      </c>
      <c r="BL126" s="19" t="s">
        <v>155</v>
      </c>
      <c r="BM126" s="226" t="s">
        <v>199</v>
      </c>
    </row>
    <row r="127" s="2" customFormat="1">
      <c r="A127" s="40"/>
      <c r="B127" s="41"/>
      <c r="C127" s="42"/>
      <c r="D127" s="228" t="s">
        <v>162</v>
      </c>
      <c r="E127" s="42"/>
      <c r="F127" s="229" t="s">
        <v>200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162</v>
      </c>
      <c r="AU127" s="19" t="s">
        <v>78</v>
      </c>
    </row>
    <row r="128" s="13" customFormat="1">
      <c r="A128" s="13"/>
      <c r="B128" s="233"/>
      <c r="C128" s="234"/>
      <c r="D128" s="235" t="s">
        <v>164</v>
      </c>
      <c r="E128" s="236" t="s">
        <v>19</v>
      </c>
      <c r="F128" s="237" t="s">
        <v>201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164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149</v>
      </c>
    </row>
    <row r="129" s="14" customFormat="1">
      <c r="A129" s="14"/>
      <c r="B129" s="244"/>
      <c r="C129" s="245"/>
      <c r="D129" s="235" t="s">
        <v>164</v>
      </c>
      <c r="E129" s="246" t="s">
        <v>19</v>
      </c>
      <c r="F129" s="247" t="s">
        <v>202</v>
      </c>
      <c r="G129" s="245"/>
      <c r="H129" s="248">
        <v>268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164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149</v>
      </c>
    </row>
    <row r="130" s="15" customFormat="1">
      <c r="A130" s="15"/>
      <c r="B130" s="255"/>
      <c r="C130" s="256"/>
      <c r="D130" s="235" t="s">
        <v>164</v>
      </c>
      <c r="E130" s="257" t="s">
        <v>19</v>
      </c>
      <c r="F130" s="258" t="s">
        <v>166</v>
      </c>
      <c r="G130" s="256"/>
      <c r="H130" s="259">
        <v>268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164</v>
      </c>
      <c r="AU130" s="265" t="s">
        <v>78</v>
      </c>
      <c r="AV130" s="15" t="s">
        <v>155</v>
      </c>
      <c r="AW130" s="15" t="s">
        <v>31</v>
      </c>
      <c r="AX130" s="15" t="s">
        <v>76</v>
      </c>
      <c r="AY130" s="265" t="s">
        <v>149</v>
      </c>
    </row>
    <row r="131" s="2" customFormat="1" ht="24.15" customHeight="1">
      <c r="A131" s="40"/>
      <c r="B131" s="41"/>
      <c r="C131" s="215" t="s">
        <v>203</v>
      </c>
      <c r="D131" s="215" t="s">
        <v>151</v>
      </c>
      <c r="E131" s="216" t="s">
        <v>204</v>
      </c>
      <c r="F131" s="217" t="s">
        <v>205</v>
      </c>
      <c r="G131" s="218" t="s">
        <v>191</v>
      </c>
      <c r="H131" s="219">
        <v>653</v>
      </c>
      <c r="I131" s="220"/>
      <c r="J131" s="221">
        <f>ROUND(I131*H131,2)</f>
        <v>0</v>
      </c>
      <c r="K131" s="217" t="s">
        <v>160</v>
      </c>
      <c r="L131" s="46"/>
      <c r="M131" s="222" t="s">
        <v>19</v>
      </c>
      <c r="N131" s="223" t="s">
        <v>40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155</v>
      </c>
      <c r="AT131" s="226" t="s">
        <v>151</v>
      </c>
      <c r="AU131" s="226" t="s">
        <v>78</v>
      </c>
      <c r="AY131" s="19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76</v>
      </c>
      <c r="BK131" s="227">
        <f>ROUND(I131*H131,2)</f>
        <v>0</v>
      </c>
      <c r="BL131" s="19" t="s">
        <v>155</v>
      </c>
      <c r="BM131" s="226" t="s">
        <v>206</v>
      </c>
    </row>
    <row r="132" s="2" customFormat="1">
      <c r="A132" s="40"/>
      <c r="B132" s="41"/>
      <c r="C132" s="42"/>
      <c r="D132" s="228" t="s">
        <v>162</v>
      </c>
      <c r="E132" s="42"/>
      <c r="F132" s="229" t="s">
        <v>207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162</v>
      </c>
      <c r="AU132" s="19" t="s">
        <v>78</v>
      </c>
    </row>
    <row r="133" s="2" customFormat="1">
      <c r="A133" s="40"/>
      <c r="B133" s="41"/>
      <c r="C133" s="42"/>
      <c r="D133" s="235" t="s">
        <v>184</v>
      </c>
      <c r="E133" s="42"/>
      <c r="F133" s="266" t="s">
        <v>208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184</v>
      </c>
      <c r="AU133" s="19" t="s">
        <v>78</v>
      </c>
    </row>
    <row r="134" s="13" customFormat="1">
      <c r="A134" s="13"/>
      <c r="B134" s="233"/>
      <c r="C134" s="234"/>
      <c r="D134" s="235" t="s">
        <v>164</v>
      </c>
      <c r="E134" s="236" t="s">
        <v>19</v>
      </c>
      <c r="F134" s="237" t="s">
        <v>209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164</v>
      </c>
      <c r="AU134" s="243" t="s">
        <v>78</v>
      </c>
      <c r="AV134" s="13" t="s">
        <v>76</v>
      </c>
      <c r="AW134" s="13" t="s">
        <v>31</v>
      </c>
      <c r="AX134" s="13" t="s">
        <v>69</v>
      </c>
      <c r="AY134" s="243" t="s">
        <v>149</v>
      </c>
    </row>
    <row r="135" s="14" customFormat="1">
      <c r="A135" s="14"/>
      <c r="B135" s="244"/>
      <c r="C135" s="245"/>
      <c r="D135" s="235" t="s">
        <v>164</v>
      </c>
      <c r="E135" s="246" t="s">
        <v>19</v>
      </c>
      <c r="F135" s="247" t="s">
        <v>210</v>
      </c>
      <c r="G135" s="245"/>
      <c r="H135" s="248">
        <v>653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164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149</v>
      </c>
    </row>
    <row r="136" s="15" customFormat="1">
      <c r="A136" s="15"/>
      <c r="B136" s="255"/>
      <c r="C136" s="256"/>
      <c r="D136" s="235" t="s">
        <v>164</v>
      </c>
      <c r="E136" s="257" t="s">
        <v>19</v>
      </c>
      <c r="F136" s="258" t="s">
        <v>166</v>
      </c>
      <c r="G136" s="256"/>
      <c r="H136" s="259">
        <v>653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164</v>
      </c>
      <c r="AU136" s="265" t="s">
        <v>78</v>
      </c>
      <c r="AV136" s="15" t="s">
        <v>155</v>
      </c>
      <c r="AW136" s="15" t="s">
        <v>31</v>
      </c>
      <c r="AX136" s="15" t="s">
        <v>76</v>
      </c>
      <c r="AY136" s="265" t="s">
        <v>149</v>
      </c>
    </row>
    <row r="137" s="2" customFormat="1" ht="21.75" customHeight="1">
      <c r="A137" s="40"/>
      <c r="B137" s="41"/>
      <c r="C137" s="215" t="s">
        <v>211</v>
      </c>
      <c r="D137" s="215" t="s">
        <v>151</v>
      </c>
      <c r="E137" s="216" t="s">
        <v>212</v>
      </c>
      <c r="F137" s="217" t="s">
        <v>213</v>
      </c>
      <c r="G137" s="218" t="s">
        <v>107</v>
      </c>
      <c r="H137" s="219">
        <v>378.63999999999999</v>
      </c>
      <c r="I137" s="220"/>
      <c r="J137" s="221">
        <f>ROUND(I137*H137,2)</f>
        <v>0</v>
      </c>
      <c r="K137" s="217" t="s">
        <v>160</v>
      </c>
      <c r="L137" s="46"/>
      <c r="M137" s="222" t="s">
        <v>19</v>
      </c>
      <c r="N137" s="223" t="s">
        <v>40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155</v>
      </c>
      <c r="AT137" s="226" t="s">
        <v>151</v>
      </c>
      <c r="AU137" s="226" t="s">
        <v>78</v>
      </c>
      <c r="AY137" s="19" t="s">
        <v>149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76</v>
      </c>
      <c r="BK137" s="227">
        <f>ROUND(I137*H137,2)</f>
        <v>0</v>
      </c>
      <c r="BL137" s="19" t="s">
        <v>155</v>
      </c>
      <c r="BM137" s="226" t="s">
        <v>214</v>
      </c>
    </row>
    <row r="138" s="2" customFormat="1">
      <c r="A138" s="40"/>
      <c r="B138" s="41"/>
      <c r="C138" s="42"/>
      <c r="D138" s="228" t="s">
        <v>162</v>
      </c>
      <c r="E138" s="42"/>
      <c r="F138" s="229" t="s">
        <v>215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78</v>
      </c>
    </row>
    <row r="139" s="13" customFormat="1">
      <c r="A139" s="13"/>
      <c r="B139" s="233"/>
      <c r="C139" s="234"/>
      <c r="D139" s="235" t="s">
        <v>164</v>
      </c>
      <c r="E139" s="236" t="s">
        <v>19</v>
      </c>
      <c r="F139" s="237" t="s">
        <v>216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164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149</v>
      </c>
    </row>
    <row r="140" s="14" customFormat="1">
      <c r="A140" s="14"/>
      <c r="B140" s="244"/>
      <c r="C140" s="245"/>
      <c r="D140" s="235" t="s">
        <v>164</v>
      </c>
      <c r="E140" s="246" t="s">
        <v>19</v>
      </c>
      <c r="F140" s="247" t="s">
        <v>217</v>
      </c>
      <c r="G140" s="245"/>
      <c r="H140" s="248">
        <v>13.859999999999999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164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149</v>
      </c>
    </row>
    <row r="141" s="13" customFormat="1">
      <c r="A141" s="13"/>
      <c r="B141" s="233"/>
      <c r="C141" s="234"/>
      <c r="D141" s="235" t="s">
        <v>164</v>
      </c>
      <c r="E141" s="236" t="s">
        <v>19</v>
      </c>
      <c r="F141" s="237" t="s">
        <v>218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164</v>
      </c>
      <c r="AU141" s="243" t="s">
        <v>78</v>
      </c>
      <c r="AV141" s="13" t="s">
        <v>76</v>
      </c>
      <c r="AW141" s="13" t="s">
        <v>31</v>
      </c>
      <c r="AX141" s="13" t="s">
        <v>69</v>
      </c>
      <c r="AY141" s="243" t="s">
        <v>149</v>
      </c>
    </row>
    <row r="142" s="14" customFormat="1">
      <c r="A142" s="14"/>
      <c r="B142" s="244"/>
      <c r="C142" s="245"/>
      <c r="D142" s="235" t="s">
        <v>164</v>
      </c>
      <c r="E142" s="246" t="s">
        <v>19</v>
      </c>
      <c r="F142" s="247" t="s">
        <v>219</v>
      </c>
      <c r="G142" s="245"/>
      <c r="H142" s="248">
        <v>182.19999999999999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164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149</v>
      </c>
    </row>
    <row r="143" s="13" customFormat="1">
      <c r="A143" s="13"/>
      <c r="B143" s="233"/>
      <c r="C143" s="234"/>
      <c r="D143" s="235" t="s">
        <v>164</v>
      </c>
      <c r="E143" s="236" t="s">
        <v>19</v>
      </c>
      <c r="F143" s="237" t="s">
        <v>220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164</v>
      </c>
      <c r="AU143" s="243" t="s">
        <v>78</v>
      </c>
      <c r="AV143" s="13" t="s">
        <v>76</v>
      </c>
      <c r="AW143" s="13" t="s">
        <v>31</v>
      </c>
      <c r="AX143" s="13" t="s">
        <v>69</v>
      </c>
      <c r="AY143" s="243" t="s">
        <v>149</v>
      </c>
    </row>
    <row r="144" s="14" customFormat="1">
      <c r="A144" s="14"/>
      <c r="B144" s="244"/>
      <c r="C144" s="245"/>
      <c r="D144" s="235" t="s">
        <v>164</v>
      </c>
      <c r="E144" s="246" t="s">
        <v>19</v>
      </c>
      <c r="F144" s="247" t="s">
        <v>221</v>
      </c>
      <c r="G144" s="245"/>
      <c r="H144" s="248">
        <v>154.97999999999999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164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149</v>
      </c>
    </row>
    <row r="145" s="13" customFormat="1">
      <c r="A145" s="13"/>
      <c r="B145" s="233"/>
      <c r="C145" s="234"/>
      <c r="D145" s="235" t="s">
        <v>164</v>
      </c>
      <c r="E145" s="236" t="s">
        <v>19</v>
      </c>
      <c r="F145" s="237" t="s">
        <v>222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164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149</v>
      </c>
    </row>
    <row r="146" s="14" customFormat="1">
      <c r="A146" s="14"/>
      <c r="B146" s="244"/>
      <c r="C146" s="245"/>
      <c r="D146" s="235" t="s">
        <v>164</v>
      </c>
      <c r="E146" s="246" t="s">
        <v>19</v>
      </c>
      <c r="F146" s="247" t="s">
        <v>223</v>
      </c>
      <c r="G146" s="245"/>
      <c r="H146" s="248">
        <v>27.600000000000001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164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149</v>
      </c>
    </row>
    <row r="147" s="15" customFormat="1">
      <c r="A147" s="15"/>
      <c r="B147" s="255"/>
      <c r="C147" s="256"/>
      <c r="D147" s="235" t="s">
        <v>164</v>
      </c>
      <c r="E147" s="257" t="s">
        <v>106</v>
      </c>
      <c r="F147" s="258" t="s">
        <v>166</v>
      </c>
      <c r="G147" s="256"/>
      <c r="H147" s="259">
        <v>378.63999999999999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164</v>
      </c>
      <c r="AU147" s="265" t="s">
        <v>78</v>
      </c>
      <c r="AV147" s="15" t="s">
        <v>155</v>
      </c>
      <c r="AW147" s="15" t="s">
        <v>31</v>
      </c>
      <c r="AX147" s="15" t="s">
        <v>76</v>
      </c>
      <c r="AY147" s="265" t="s">
        <v>149</v>
      </c>
    </row>
    <row r="148" s="2" customFormat="1" ht="24.15" customHeight="1">
      <c r="A148" s="40"/>
      <c r="B148" s="41"/>
      <c r="C148" s="215" t="s">
        <v>224</v>
      </c>
      <c r="D148" s="215" t="s">
        <v>151</v>
      </c>
      <c r="E148" s="216" t="s">
        <v>225</v>
      </c>
      <c r="F148" s="217" t="s">
        <v>226</v>
      </c>
      <c r="G148" s="218" t="s">
        <v>107</v>
      </c>
      <c r="H148" s="219">
        <v>98.5</v>
      </c>
      <c r="I148" s="220"/>
      <c r="J148" s="221">
        <f>ROUND(I148*H148,2)</f>
        <v>0</v>
      </c>
      <c r="K148" s="217" t="s">
        <v>160</v>
      </c>
      <c r="L148" s="46"/>
      <c r="M148" s="222" t="s">
        <v>19</v>
      </c>
      <c r="N148" s="223" t="s">
        <v>40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155</v>
      </c>
      <c r="AT148" s="226" t="s">
        <v>151</v>
      </c>
      <c r="AU148" s="226" t="s">
        <v>78</v>
      </c>
      <c r="AY148" s="19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76</v>
      </c>
      <c r="BK148" s="227">
        <f>ROUND(I148*H148,2)</f>
        <v>0</v>
      </c>
      <c r="BL148" s="19" t="s">
        <v>155</v>
      </c>
      <c r="BM148" s="226" t="s">
        <v>227</v>
      </c>
    </row>
    <row r="149" s="2" customFormat="1">
      <c r="A149" s="40"/>
      <c r="B149" s="41"/>
      <c r="C149" s="42"/>
      <c r="D149" s="228" t="s">
        <v>162</v>
      </c>
      <c r="E149" s="42"/>
      <c r="F149" s="229" t="s">
        <v>228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162</v>
      </c>
      <c r="AU149" s="19" t="s">
        <v>78</v>
      </c>
    </row>
    <row r="150" s="13" customFormat="1">
      <c r="A150" s="13"/>
      <c r="B150" s="233"/>
      <c r="C150" s="234"/>
      <c r="D150" s="235" t="s">
        <v>164</v>
      </c>
      <c r="E150" s="236" t="s">
        <v>19</v>
      </c>
      <c r="F150" s="237" t="s">
        <v>229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164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149</v>
      </c>
    </row>
    <row r="151" s="14" customFormat="1">
      <c r="A151" s="14"/>
      <c r="B151" s="244"/>
      <c r="C151" s="245"/>
      <c r="D151" s="235" t="s">
        <v>164</v>
      </c>
      <c r="E151" s="246" t="s">
        <v>19</v>
      </c>
      <c r="F151" s="247" t="s">
        <v>230</v>
      </c>
      <c r="G151" s="245"/>
      <c r="H151" s="248">
        <v>72.5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164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149</v>
      </c>
    </row>
    <row r="152" s="13" customFormat="1">
      <c r="A152" s="13"/>
      <c r="B152" s="233"/>
      <c r="C152" s="234"/>
      <c r="D152" s="235" t="s">
        <v>164</v>
      </c>
      <c r="E152" s="236" t="s">
        <v>19</v>
      </c>
      <c r="F152" s="237" t="s">
        <v>231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164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149</v>
      </c>
    </row>
    <row r="153" s="14" customFormat="1">
      <c r="A153" s="14"/>
      <c r="B153" s="244"/>
      <c r="C153" s="245"/>
      <c r="D153" s="235" t="s">
        <v>164</v>
      </c>
      <c r="E153" s="246" t="s">
        <v>19</v>
      </c>
      <c r="F153" s="247" t="s">
        <v>232</v>
      </c>
      <c r="G153" s="245"/>
      <c r="H153" s="248">
        <v>26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164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149</v>
      </c>
    </row>
    <row r="154" s="15" customFormat="1">
      <c r="A154" s="15"/>
      <c r="B154" s="255"/>
      <c r="C154" s="256"/>
      <c r="D154" s="235" t="s">
        <v>164</v>
      </c>
      <c r="E154" s="257" t="s">
        <v>109</v>
      </c>
      <c r="F154" s="258" t="s">
        <v>166</v>
      </c>
      <c r="G154" s="256"/>
      <c r="H154" s="259">
        <v>98.5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164</v>
      </c>
      <c r="AU154" s="265" t="s">
        <v>78</v>
      </c>
      <c r="AV154" s="15" t="s">
        <v>155</v>
      </c>
      <c r="AW154" s="15" t="s">
        <v>31</v>
      </c>
      <c r="AX154" s="15" t="s">
        <v>76</v>
      </c>
      <c r="AY154" s="265" t="s">
        <v>149</v>
      </c>
    </row>
    <row r="155" s="2" customFormat="1" ht="37.8" customHeight="1">
      <c r="A155" s="40"/>
      <c r="B155" s="41"/>
      <c r="C155" s="215" t="s">
        <v>233</v>
      </c>
      <c r="D155" s="215" t="s">
        <v>151</v>
      </c>
      <c r="E155" s="216" t="s">
        <v>234</v>
      </c>
      <c r="F155" s="217" t="s">
        <v>235</v>
      </c>
      <c r="G155" s="218" t="s">
        <v>107</v>
      </c>
      <c r="H155" s="219">
        <v>477.13999999999999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40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155</v>
      </c>
      <c r="AT155" s="226" t="s">
        <v>151</v>
      </c>
      <c r="AU155" s="226" t="s">
        <v>78</v>
      </c>
      <c r="AY155" s="19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76</v>
      </c>
      <c r="BK155" s="227">
        <f>ROUND(I155*H155,2)</f>
        <v>0</v>
      </c>
      <c r="BL155" s="19" t="s">
        <v>155</v>
      </c>
      <c r="BM155" s="226" t="s">
        <v>236</v>
      </c>
    </row>
    <row r="156" s="14" customFormat="1">
      <c r="A156" s="14"/>
      <c r="B156" s="244"/>
      <c r="C156" s="245"/>
      <c r="D156" s="235" t="s">
        <v>164</v>
      </c>
      <c r="E156" s="246" t="s">
        <v>19</v>
      </c>
      <c r="F156" s="247" t="s">
        <v>106</v>
      </c>
      <c r="G156" s="245"/>
      <c r="H156" s="248">
        <v>378.63999999999999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164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149</v>
      </c>
    </row>
    <row r="157" s="14" customFormat="1">
      <c r="A157" s="14"/>
      <c r="B157" s="244"/>
      <c r="C157" s="245"/>
      <c r="D157" s="235" t="s">
        <v>164</v>
      </c>
      <c r="E157" s="246" t="s">
        <v>19</v>
      </c>
      <c r="F157" s="247" t="s">
        <v>109</v>
      </c>
      <c r="G157" s="245"/>
      <c r="H157" s="248">
        <v>98.5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164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149</v>
      </c>
    </row>
    <row r="158" s="15" customFormat="1">
      <c r="A158" s="15"/>
      <c r="B158" s="255"/>
      <c r="C158" s="256"/>
      <c r="D158" s="235" t="s">
        <v>164</v>
      </c>
      <c r="E158" s="257" t="s">
        <v>19</v>
      </c>
      <c r="F158" s="258" t="s">
        <v>166</v>
      </c>
      <c r="G158" s="256"/>
      <c r="H158" s="259">
        <v>477.13999999999999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164</v>
      </c>
      <c r="AU158" s="265" t="s">
        <v>78</v>
      </c>
      <c r="AV158" s="15" t="s">
        <v>155</v>
      </c>
      <c r="AW158" s="15" t="s">
        <v>31</v>
      </c>
      <c r="AX158" s="15" t="s">
        <v>76</v>
      </c>
      <c r="AY158" s="265" t="s">
        <v>149</v>
      </c>
    </row>
    <row r="159" s="2" customFormat="1" ht="24.15" customHeight="1">
      <c r="A159" s="40"/>
      <c r="B159" s="41"/>
      <c r="C159" s="215" t="s">
        <v>237</v>
      </c>
      <c r="D159" s="215" t="s">
        <v>151</v>
      </c>
      <c r="E159" s="216" t="s">
        <v>238</v>
      </c>
      <c r="F159" s="217" t="s">
        <v>239</v>
      </c>
      <c r="G159" s="218" t="s">
        <v>107</v>
      </c>
      <c r="H159" s="219">
        <v>87.799999999999997</v>
      </c>
      <c r="I159" s="220"/>
      <c r="J159" s="221">
        <f>ROUND(I159*H159,2)</f>
        <v>0</v>
      </c>
      <c r="K159" s="217" t="s">
        <v>240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78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241</v>
      </c>
    </row>
    <row r="160" s="2" customFormat="1">
      <c r="A160" s="40"/>
      <c r="B160" s="41"/>
      <c r="C160" s="42"/>
      <c r="D160" s="228" t="s">
        <v>162</v>
      </c>
      <c r="E160" s="42"/>
      <c r="F160" s="229" t="s">
        <v>242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78</v>
      </c>
    </row>
    <row r="161" s="13" customFormat="1">
      <c r="A161" s="13"/>
      <c r="B161" s="233"/>
      <c r="C161" s="234"/>
      <c r="D161" s="235" t="s">
        <v>164</v>
      </c>
      <c r="E161" s="236" t="s">
        <v>19</v>
      </c>
      <c r="F161" s="237" t="s">
        <v>229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164</v>
      </c>
      <c r="AU161" s="243" t="s">
        <v>78</v>
      </c>
      <c r="AV161" s="13" t="s">
        <v>76</v>
      </c>
      <c r="AW161" s="13" t="s">
        <v>31</v>
      </c>
      <c r="AX161" s="13" t="s">
        <v>69</v>
      </c>
      <c r="AY161" s="243" t="s">
        <v>149</v>
      </c>
    </row>
    <row r="162" s="14" customFormat="1">
      <c r="A162" s="14"/>
      <c r="B162" s="244"/>
      <c r="C162" s="245"/>
      <c r="D162" s="235" t="s">
        <v>164</v>
      </c>
      <c r="E162" s="246" t="s">
        <v>19</v>
      </c>
      <c r="F162" s="247" t="s">
        <v>243</v>
      </c>
      <c r="G162" s="245"/>
      <c r="H162" s="248">
        <v>69.599999999999994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164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149</v>
      </c>
    </row>
    <row r="163" s="13" customFormat="1">
      <c r="A163" s="13"/>
      <c r="B163" s="233"/>
      <c r="C163" s="234"/>
      <c r="D163" s="235" t="s">
        <v>164</v>
      </c>
      <c r="E163" s="236" t="s">
        <v>19</v>
      </c>
      <c r="F163" s="237" t="s">
        <v>231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164</v>
      </c>
      <c r="AU163" s="243" t="s">
        <v>78</v>
      </c>
      <c r="AV163" s="13" t="s">
        <v>76</v>
      </c>
      <c r="AW163" s="13" t="s">
        <v>31</v>
      </c>
      <c r="AX163" s="13" t="s">
        <v>69</v>
      </c>
      <c r="AY163" s="243" t="s">
        <v>149</v>
      </c>
    </row>
    <row r="164" s="14" customFormat="1">
      <c r="A164" s="14"/>
      <c r="B164" s="244"/>
      <c r="C164" s="245"/>
      <c r="D164" s="235" t="s">
        <v>164</v>
      </c>
      <c r="E164" s="246" t="s">
        <v>19</v>
      </c>
      <c r="F164" s="247" t="s">
        <v>244</v>
      </c>
      <c r="G164" s="245"/>
      <c r="H164" s="248">
        <v>18.199999999999999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164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149</v>
      </c>
    </row>
    <row r="165" s="15" customFormat="1">
      <c r="A165" s="15"/>
      <c r="B165" s="255"/>
      <c r="C165" s="256"/>
      <c r="D165" s="235" t="s">
        <v>164</v>
      </c>
      <c r="E165" s="257" t="s">
        <v>112</v>
      </c>
      <c r="F165" s="258" t="s">
        <v>166</v>
      </c>
      <c r="G165" s="256"/>
      <c r="H165" s="259">
        <v>87.799999999999997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164</v>
      </c>
      <c r="AU165" s="265" t="s">
        <v>78</v>
      </c>
      <c r="AV165" s="15" t="s">
        <v>155</v>
      </c>
      <c r="AW165" s="15" t="s">
        <v>31</v>
      </c>
      <c r="AX165" s="15" t="s">
        <v>76</v>
      </c>
      <c r="AY165" s="265" t="s">
        <v>149</v>
      </c>
    </row>
    <row r="166" s="2" customFormat="1" ht="16.5" customHeight="1">
      <c r="A166" s="40"/>
      <c r="B166" s="41"/>
      <c r="C166" s="267" t="s">
        <v>245</v>
      </c>
      <c r="D166" s="267" t="s">
        <v>246</v>
      </c>
      <c r="E166" s="268" t="s">
        <v>247</v>
      </c>
      <c r="F166" s="269" t="s">
        <v>248</v>
      </c>
      <c r="G166" s="270" t="s">
        <v>249</v>
      </c>
      <c r="H166" s="271">
        <v>158.03999999999999</v>
      </c>
      <c r="I166" s="272"/>
      <c r="J166" s="273">
        <f>ROUND(I166*H166,2)</f>
        <v>0</v>
      </c>
      <c r="K166" s="269" t="s">
        <v>240</v>
      </c>
      <c r="L166" s="274"/>
      <c r="M166" s="275" t="s">
        <v>19</v>
      </c>
      <c r="N166" s="276" t="s">
        <v>40</v>
      </c>
      <c r="O166" s="86"/>
      <c r="P166" s="224">
        <f>O166*H166</f>
        <v>0</v>
      </c>
      <c r="Q166" s="224">
        <v>1</v>
      </c>
      <c r="R166" s="224">
        <f>Q166*H166</f>
        <v>158.03999999999999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203</v>
      </c>
      <c r="AT166" s="226" t="s">
        <v>246</v>
      </c>
      <c r="AU166" s="226" t="s">
        <v>78</v>
      </c>
      <c r="AY166" s="19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76</v>
      </c>
      <c r="BK166" s="227">
        <f>ROUND(I166*H166,2)</f>
        <v>0</v>
      </c>
      <c r="BL166" s="19" t="s">
        <v>155</v>
      </c>
      <c r="BM166" s="226" t="s">
        <v>250</v>
      </c>
    </row>
    <row r="167" s="14" customFormat="1">
      <c r="A167" s="14"/>
      <c r="B167" s="244"/>
      <c r="C167" s="245"/>
      <c r="D167" s="235" t="s">
        <v>164</v>
      </c>
      <c r="E167" s="246" t="s">
        <v>19</v>
      </c>
      <c r="F167" s="247" t="s">
        <v>251</v>
      </c>
      <c r="G167" s="245"/>
      <c r="H167" s="248">
        <v>158.03999999999999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164</v>
      </c>
      <c r="AU167" s="254" t="s">
        <v>78</v>
      </c>
      <c r="AV167" s="14" t="s">
        <v>78</v>
      </c>
      <c r="AW167" s="14" t="s">
        <v>31</v>
      </c>
      <c r="AX167" s="14" t="s">
        <v>76</v>
      </c>
      <c r="AY167" s="254" t="s">
        <v>149</v>
      </c>
    </row>
    <row r="168" s="2" customFormat="1" ht="24.15" customHeight="1">
      <c r="A168" s="40"/>
      <c r="B168" s="41"/>
      <c r="C168" s="215" t="s">
        <v>252</v>
      </c>
      <c r="D168" s="215" t="s">
        <v>151</v>
      </c>
      <c r="E168" s="216" t="s">
        <v>253</v>
      </c>
      <c r="F168" s="217" t="s">
        <v>254</v>
      </c>
      <c r="G168" s="218" t="s">
        <v>159</v>
      </c>
      <c r="H168" s="219">
        <v>138</v>
      </c>
      <c r="I168" s="220"/>
      <c r="J168" s="221">
        <f>ROUND(I168*H168,2)</f>
        <v>0</v>
      </c>
      <c r="K168" s="217" t="s">
        <v>160</v>
      </c>
      <c r="L168" s="46"/>
      <c r="M168" s="222" t="s">
        <v>19</v>
      </c>
      <c r="N168" s="223" t="s">
        <v>40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155</v>
      </c>
      <c r="AT168" s="226" t="s">
        <v>151</v>
      </c>
      <c r="AU168" s="226" t="s">
        <v>78</v>
      </c>
      <c r="AY168" s="19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76</v>
      </c>
      <c r="BK168" s="227">
        <f>ROUND(I168*H168,2)</f>
        <v>0</v>
      </c>
      <c r="BL168" s="19" t="s">
        <v>155</v>
      </c>
      <c r="BM168" s="226" t="s">
        <v>255</v>
      </c>
    </row>
    <row r="169" s="2" customFormat="1">
      <c r="A169" s="40"/>
      <c r="B169" s="41"/>
      <c r="C169" s="42"/>
      <c r="D169" s="228" t="s">
        <v>162</v>
      </c>
      <c r="E169" s="42"/>
      <c r="F169" s="229" t="s">
        <v>256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78</v>
      </c>
    </row>
    <row r="170" s="13" customFormat="1">
      <c r="A170" s="13"/>
      <c r="B170" s="233"/>
      <c r="C170" s="234"/>
      <c r="D170" s="235" t="s">
        <v>164</v>
      </c>
      <c r="E170" s="236" t="s">
        <v>19</v>
      </c>
      <c r="F170" s="237" t="s">
        <v>222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164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149</v>
      </c>
    </row>
    <row r="171" s="14" customFormat="1">
      <c r="A171" s="14"/>
      <c r="B171" s="244"/>
      <c r="C171" s="245"/>
      <c r="D171" s="235" t="s">
        <v>164</v>
      </c>
      <c r="E171" s="246" t="s">
        <v>19</v>
      </c>
      <c r="F171" s="247" t="s">
        <v>257</v>
      </c>
      <c r="G171" s="245"/>
      <c r="H171" s="248">
        <v>138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164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149</v>
      </c>
    </row>
    <row r="172" s="15" customFormat="1">
      <c r="A172" s="15"/>
      <c r="B172" s="255"/>
      <c r="C172" s="256"/>
      <c r="D172" s="235" t="s">
        <v>164</v>
      </c>
      <c r="E172" s="257" t="s">
        <v>19</v>
      </c>
      <c r="F172" s="258" t="s">
        <v>166</v>
      </c>
      <c r="G172" s="256"/>
      <c r="H172" s="259">
        <v>138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164</v>
      </c>
      <c r="AU172" s="265" t="s">
        <v>78</v>
      </c>
      <c r="AV172" s="15" t="s">
        <v>155</v>
      </c>
      <c r="AW172" s="15" t="s">
        <v>31</v>
      </c>
      <c r="AX172" s="15" t="s">
        <v>76</v>
      </c>
      <c r="AY172" s="265" t="s">
        <v>149</v>
      </c>
    </row>
    <row r="173" s="2" customFormat="1" ht="16.5" customHeight="1">
      <c r="A173" s="40"/>
      <c r="B173" s="41"/>
      <c r="C173" s="267" t="s">
        <v>8</v>
      </c>
      <c r="D173" s="267" t="s">
        <v>246</v>
      </c>
      <c r="E173" s="268" t="s">
        <v>258</v>
      </c>
      <c r="F173" s="269" t="s">
        <v>259</v>
      </c>
      <c r="G173" s="270" t="s">
        <v>249</v>
      </c>
      <c r="H173" s="271">
        <v>74.519999999999996</v>
      </c>
      <c r="I173" s="272"/>
      <c r="J173" s="273">
        <f>ROUND(I173*H173,2)</f>
        <v>0</v>
      </c>
      <c r="K173" s="269" t="s">
        <v>240</v>
      </c>
      <c r="L173" s="274"/>
      <c r="M173" s="275" t="s">
        <v>19</v>
      </c>
      <c r="N173" s="276" t="s">
        <v>40</v>
      </c>
      <c r="O173" s="86"/>
      <c r="P173" s="224">
        <f>O173*H173</f>
        <v>0</v>
      </c>
      <c r="Q173" s="224">
        <v>1</v>
      </c>
      <c r="R173" s="224">
        <f>Q173*H173</f>
        <v>74.519999999999996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203</v>
      </c>
      <c r="AT173" s="226" t="s">
        <v>246</v>
      </c>
      <c r="AU173" s="226" t="s">
        <v>78</v>
      </c>
      <c r="AY173" s="19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76</v>
      </c>
      <c r="BK173" s="227">
        <f>ROUND(I173*H173,2)</f>
        <v>0</v>
      </c>
      <c r="BL173" s="19" t="s">
        <v>155</v>
      </c>
      <c r="BM173" s="226" t="s">
        <v>260</v>
      </c>
    </row>
    <row r="174" s="14" customFormat="1">
      <c r="A174" s="14"/>
      <c r="B174" s="244"/>
      <c r="C174" s="245"/>
      <c r="D174" s="235" t="s">
        <v>164</v>
      </c>
      <c r="E174" s="246" t="s">
        <v>19</v>
      </c>
      <c r="F174" s="247" t="s">
        <v>261</v>
      </c>
      <c r="G174" s="245"/>
      <c r="H174" s="248">
        <v>74.519999999999996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164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149</v>
      </c>
    </row>
    <row r="175" s="15" customFormat="1">
      <c r="A175" s="15"/>
      <c r="B175" s="255"/>
      <c r="C175" s="256"/>
      <c r="D175" s="235" t="s">
        <v>164</v>
      </c>
      <c r="E175" s="257" t="s">
        <v>19</v>
      </c>
      <c r="F175" s="258" t="s">
        <v>166</v>
      </c>
      <c r="G175" s="256"/>
      <c r="H175" s="259">
        <v>74.519999999999996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164</v>
      </c>
      <c r="AU175" s="265" t="s">
        <v>78</v>
      </c>
      <c r="AV175" s="15" t="s">
        <v>155</v>
      </c>
      <c r="AW175" s="15" t="s">
        <v>31</v>
      </c>
      <c r="AX175" s="15" t="s">
        <v>76</v>
      </c>
      <c r="AY175" s="265" t="s">
        <v>149</v>
      </c>
    </row>
    <row r="176" s="2" customFormat="1" ht="24.15" customHeight="1">
      <c r="A176" s="40"/>
      <c r="B176" s="41"/>
      <c r="C176" s="215" t="s">
        <v>262</v>
      </c>
      <c r="D176" s="215" t="s">
        <v>151</v>
      </c>
      <c r="E176" s="216" t="s">
        <v>263</v>
      </c>
      <c r="F176" s="217" t="s">
        <v>264</v>
      </c>
      <c r="G176" s="218" t="s">
        <v>159</v>
      </c>
      <c r="H176" s="219">
        <v>138</v>
      </c>
      <c r="I176" s="220"/>
      <c r="J176" s="221">
        <f>ROUND(I176*H176,2)</f>
        <v>0</v>
      </c>
      <c r="K176" s="217" t="s">
        <v>240</v>
      </c>
      <c r="L176" s="46"/>
      <c r="M176" s="222" t="s">
        <v>19</v>
      </c>
      <c r="N176" s="223" t="s">
        <v>40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155</v>
      </c>
      <c r="AT176" s="226" t="s">
        <v>151</v>
      </c>
      <c r="AU176" s="226" t="s">
        <v>78</v>
      </c>
      <c r="AY176" s="19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76</v>
      </c>
      <c r="BK176" s="227">
        <f>ROUND(I176*H176,2)</f>
        <v>0</v>
      </c>
      <c r="BL176" s="19" t="s">
        <v>155</v>
      </c>
      <c r="BM176" s="226" t="s">
        <v>265</v>
      </c>
    </row>
    <row r="177" s="2" customFormat="1">
      <c r="A177" s="40"/>
      <c r="B177" s="41"/>
      <c r="C177" s="42"/>
      <c r="D177" s="228" t="s">
        <v>162</v>
      </c>
      <c r="E177" s="42"/>
      <c r="F177" s="229" t="s">
        <v>266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162</v>
      </c>
      <c r="AU177" s="19" t="s">
        <v>78</v>
      </c>
    </row>
    <row r="178" s="13" customFormat="1">
      <c r="A178" s="13"/>
      <c r="B178" s="233"/>
      <c r="C178" s="234"/>
      <c r="D178" s="235" t="s">
        <v>164</v>
      </c>
      <c r="E178" s="236" t="s">
        <v>19</v>
      </c>
      <c r="F178" s="237" t="s">
        <v>222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164</v>
      </c>
      <c r="AU178" s="243" t="s">
        <v>78</v>
      </c>
      <c r="AV178" s="13" t="s">
        <v>76</v>
      </c>
      <c r="AW178" s="13" t="s">
        <v>31</v>
      </c>
      <c r="AX178" s="13" t="s">
        <v>69</v>
      </c>
      <c r="AY178" s="243" t="s">
        <v>149</v>
      </c>
    </row>
    <row r="179" s="14" customFormat="1">
      <c r="A179" s="14"/>
      <c r="B179" s="244"/>
      <c r="C179" s="245"/>
      <c r="D179" s="235" t="s">
        <v>164</v>
      </c>
      <c r="E179" s="246" t="s">
        <v>19</v>
      </c>
      <c r="F179" s="247" t="s">
        <v>257</v>
      </c>
      <c r="G179" s="245"/>
      <c r="H179" s="248">
        <v>138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164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149</v>
      </c>
    </row>
    <row r="180" s="15" customFormat="1">
      <c r="A180" s="15"/>
      <c r="B180" s="255"/>
      <c r="C180" s="256"/>
      <c r="D180" s="235" t="s">
        <v>164</v>
      </c>
      <c r="E180" s="257" t="s">
        <v>19</v>
      </c>
      <c r="F180" s="258" t="s">
        <v>166</v>
      </c>
      <c r="G180" s="256"/>
      <c r="H180" s="259">
        <v>138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164</v>
      </c>
      <c r="AU180" s="265" t="s">
        <v>78</v>
      </c>
      <c r="AV180" s="15" t="s">
        <v>155</v>
      </c>
      <c r="AW180" s="15" t="s">
        <v>31</v>
      </c>
      <c r="AX180" s="15" t="s">
        <v>76</v>
      </c>
      <c r="AY180" s="265" t="s">
        <v>149</v>
      </c>
    </row>
    <row r="181" s="2" customFormat="1" ht="16.5" customHeight="1">
      <c r="A181" s="40"/>
      <c r="B181" s="41"/>
      <c r="C181" s="267" t="s">
        <v>267</v>
      </c>
      <c r="D181" s="267" t="s">
        <v>246</v>
      </c>
      <c r="E181" s="268" t="s">
        <v>268</v>
      </c>
      <c r="F181" s="269" t="s">
        <v>269</v>
      </c>
      <c r="G181" s="270" t="s">
        <v>270</v>
      </c>
      <c r="H181" s="271">
        <v>2.7599999999999998</v>
      </c>
      <c r="I181" s="272"/>
      <c r="J181" s="273">
        <f>ROUND(I181*H181,2)</f>
        <v>0</v>
      </c>
      <c r="K181" s="269" t="s">
        <v>240</v>
      </c>
      <c r="L181" s="274"/>
      <c r="M181" s="275" t="s">
        <v>19</v>
      </c>
      <c r="N181" s="276" t="s">
        <v>40</v>
      </c>
      <c r="O181" s="86"/>
      <c r="P181" s="224">
        <f>O181*H181</f>
        <v>0</v>
      </c>
      <c r="Q181" s="224">
        <v>0.001</v>
      </c>
      <c r="R181" s="224">
        <f>Q181*H181</f>
        <v>0.0027599999999999999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203</v>
      </c>
      <c r="AT181" s="226" t="s">
        <v>246</v>
      </c>
      <c r="AU181" s="226" t="s">
        <v>78</v>
      </c>
      <c r="AY181" s="19" t="s">
        <v>149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76</v>
      </c>
      <c r="BK181" s="227">
        <f>ROUND(I181*H181,2)</f>
        <v>0</v>
      </c>
      <c r="BL181" s="19" t="s">
        <v>155</v>
      </c>
      <c r="BM181" s="226" t="s">
        <v>271</v>
      </c>
    </row>
    <row r="182" s="14" customFormat="1">
      <c r="A182" s="14"/>
      <c r="B182" s="244"/>
      <c r="C182" s="245"/>
      <c r="D182" s="235" t="s">
        <v>164</v>
      </c>
      <c r="E182" s="246" t="s">
        <v>19</v>
      </c>
      <c r="F182" s="247" t="s">
        <v>272</v>
      </c>
      <c r="G182" s="245"/>
      <c r="H182" s="248">
        <v>2.7599999999999998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164</v>
      </c>
      <c r="AU182" s="254" t="s">
        <v>78</v>
      </c>
      <c r="AV182" s="14" t="s">
        <v>78</v>
      </c>
      <c r="AW182" s="14" t="s">
        <v>31</v>
      </c>
      <c r="AX182" s="14" t="s">
        <v>76</v>
      </c>
      <c r="AY182" s="254" t="s">
        <v>149</v>
      </c>
    </row>
    <row r="183" s="2" customFormat="1" ht="21.75" customHeight="1">
      <c r="A183" s="40"/>
      <c r="B183" s="41"/>
      <c r="C183" s="215" t="s">
        <v>273</v>
      </c>
      <c r="D183" s="215" t="s">
        <v>151</v>
      </c>
      <c r="E183" s="216" t="s">
        <v>274</v>
      </c>
      <c r="F183" s="217" t="s">
        <v>275</v>
      </c>
      <c r="G183" s="218" t="s">
        <v>159</v>
      </c>
      <c r="H183" s="219">
        <v>1313</v>
      </c>
      <c r="I183" s="220"/>
      <c r="J183" s="221">
        <f>ROUND(I183*H183,2)</f>
        <v>0</v>
      </c>
      <c r="K183" s="217" t="s">
        <v>240</v>
      </c>
      <c r="L183" s="46"/>
      <c r="M183" s="222" t="s">
        <v>19</v>
      </c>
      <c r="N183" s="223" t="s">
        <v>40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155</v>
      </c>
      <c r="AT183" s="226" t="s">
        <v>151</v>
      </c>
      <c r="AU183" s="226" t="s">
        <v>78</v>
      </c>
      <c r="AY183" s="19" t="s">
        <v>149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76</v>
      </c>
      <c r="BK183" s="227">
        <f>ROUND(I183*H183,2)</f>
        <v>0</v>
      </c>
      <c r="BL183" s="19" t="s">
        <v>155</v>
      </c>
      <c r="BM183" s="226" t="s">
        <v>276</v>
      </c>
    </row>
    <row r="184" s="2" customFormat="1">
      <c r="A184" s="40"/>
      <c r="B184" s="41"/>
      <c r="C184" s="42"/>
      <c r="D184" s="228" t="s">
        <v>162</v>
      </c>
      <c r="E184" s="42"/>
      <c r="F184" s="229" t="s">
        <v>277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162</v>
      </c>
      <c r="AU184" s="19" t="s">
        <v>78</v>
      </c>
    </row>
    <row r="185" s="13" customFormat="1">
      <c r="A185" s="13"/>
      <c r="B185" s="233"/>
      <c r="C185" s="234"/>
      <c r="D185" s="235" t="s">
        <v>164</v>
      </c>
      <c r="E185" s="236" t="s">
        <v>19</v>
      </c>
      <c r="F185" s="237" t="s">
        <v>216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164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149</v>
      </c>
    </row>
    <row r="186" s="14" customFormat="1">
      <c r="A186" s="14"/>
      <c r="B186" s="244"/>
      <c r="C186" s="245"/>
      <c r="D186" s="235" t="s">
        <v>164</v>
      </c>
      <c r="E186" s="246" t="s">
        <v>19</v>
      </c>
      <c r="F186" s="247" t="s">
        <v>278</v>
      </c>
      <c r="G186" s="245"/>
      <c r="H186" s="248">
        <v>33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164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149</v>
      </c>
    </row>
    <row r="187" s="13" customFormat="1">
      <c r="A187" s="13"/>
      <c r="B187" s="233"/>
      <c r="C187" s="234"/>
      <c r="D187" s="235" t="s">
        <v>164</v>
      </c>
      <c r="E187" s="236" t="s">
        <v>19</v>
      </c>
      <c r="F187" s="237" t="s">
        <v>218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164</v>
      </c>
      <c r="AU187" s="243" t="s">
        <v>78</v>
      </c>
      <c r="AV187" s="13" t="s">
        <v>76</v>
      </c>
      <c r="AW187" s="13" t="s">
        <v>31</v>
      </c>
      <c r="AX187" s="13" t="s">
        <v>69</v>
      </c>
      <c r="AY187" s="243" t="s">
        <v>149</v>
      </c>
    </row>
    <row r="188" s="14" customFormat="1">
      <c r="A188" s="14"/>
      <c r="B188" s="244"/>
      <c r="C188" s="245"/>
      <c r="D188" s="235" t="s">
        <v>164</v>
      </c>
      <c r="E188" s="246" t="s">
        <v>19</v>
      </c>
      <c r="F188" s="247" t="s">
        <v>279</v>
      </c>
      <c r="G188" s="245"/>
      <c r="H188" s="248">
        <v>911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164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149</v>
      </c>
    </row>
    <row r="189" s="13" customFormat="1">
      <c r="A189" s="13"/>
      <c r="B189" s="233"/>
      <c r="C189" s="234"/>
      <c r="D189" s="235" t="s">
        <v>164</v>
      </c>
      <c r="E189" s="236" t="s">
        <v>19</v>
      </c>
      <c r="F189" s="237" t="s">
        <v>220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164</v>
      </c>
      <c r="AU189" s="243" t="s">
        <v>78</v>
      </c>
      <c r="AV189" s="13" t="s">
        <v>76</v>
      </c>
      <c r="AW189" s="13" t="s">
        <v>31</v>
      </c>
      <c r="AX189" s="13" t="s">
        <v>69</v>
      </c>
      <c r="AY189" s="243" t="s">
        <v>149</v>
      </c>
    </row>
    <row r="190" s="14" customFormat="1">
      <c r="A190" s="14"/>
      <c r="B190" s="244"/>
      <c r="C190" s="245"/>
      <c r="D190" s="235" t="s">
        <v>164</v>
      </c>
      <c r="E190" s="246" t="s">
        <v>19</v>
      </c>
      <c r="F190" s="247" t="s">
        <v>280</v>
      </c>
      <c r="G190" s="245"/>
      <c r="H190" s="248">
        <v>369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164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149</v>
      </c>
    </row>
    <row r="191" s="15" customFormat="1">
      <c r="A191" s="15"/>
      <c r="B191" s="255"/>
      <c r="C191" s="256"/>
      <c r="D191" s="235" t="s">
        <v>164</v>
      </c>
      <c r="E191" s="257" t="s">
        <v>19</v>
      </c>
      <c r="F191" s="258" t="s">
        <v>166</v>
      </c>
      <c r="G191" s="256"/>
      <c r="H191" s="259">
        <v>1313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164</v>
      </c>
      <c r="AU191" s="265" t="s">
        <v>78</v>
      </c>
      <c r="AV191" s="15" t="s">
        <v>155</v>
      </c>
      <c r="AW191" s="15" t="s">
        <v>31</v>
      </c>
      <c r="AX191" s="15" t="s">
        <v>76</v>
      </c>
      <c r="AY191" s="265" t="s">
        <v>149</v>
      </c>
    </row>
    <row r="192" s="12" customFormat="1" ht="22.8" customHeight="1">
      <c r="A192" s="12"/>
      <c r="B192" s="199"/>
      <c r="C192" s="200"/>
      <c r="D192" s="201" t="s">
        <v>68</v>
      </c>
      <c r="E192" s="213" t="s">
        <v>180</v>
      </c>
      <c r="F192" s="213" t="s">
        <v>281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SUM(P193:P271)</f>
        <v>0</v>
      </c>
      <c r="Q192" s="207"/>
      <c r="R192" s="208">
        <f>SUM(R193:R271)</f>
        <v>318.17928000000001</v>
      </c>
      <c r="S192" s="207"/>
      <c r="T192" s="209">
        <f>SUM(T193:T271)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76</v>
      </c>
      <c r="AT192" s="211" t="s">
        <v>68</v>
      </c>
      <c r="AU192" s="211" t="s">
        <v>76</v>
      </c>
      <c r="AY192" s="210" t="s">
        <v>149</v>
      </c>
      <c r="BK192" s="212">
        <f>SUM(BK193:BK271)</f>
        <v>0</v>
      </c>
    </row>
    <row r="193" s="2" customFormat="1" ht="24.15" customHeight="1">
      <c r="A193" s="40"/>
      <c r="B193" s="41"/>
      <c r="C193" s="215" t="s">
        <v>282</v>
      </c>
      <c r="D193" s="215" t="s">
        <v>151</v>
      </c>
      <c r="E193" s="216" t="s">
        <v>283</v>
      </c>
      <c r="F193" s="217" t="s">
        <v>284</v>
      </c>
      <c r="G193" s="218" t="s">
        <v>159</v>
      </c>
      <c r="H193" s="219">
        <v>500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40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155</v>
      </c>
      <c r="AT193" s="226" t="s">
        <v>151</v>
      </c>
      <c r="AU193" s="226" t="s">
        <v>78</v>
      </c>
      <c r="AY193" s="19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76</v>
      </c>
      <c r="BK193" s="227">
        <f>ROUND(I193*H193,2)</f>
        <v>0</v>
      </c>
      <c r="BL193" s="19" t="s">
        <v>155</v>
      </c>
      <c r="BM193" s="226" t="s">
        <v>285</v>
      </c>
    </row>
    <row r="194" s="2" customFormat="1">
      <c r="A194" s="40"/>
      <c r="B194" s="41"/>
      <c r="C194" s="42"/>
      <c r="D194" s="235" t="s">
        <v>184</v>
      </c>
      <c r="E194" s="42"/>
      <c r="F194" s="266" t="s">
        <v>286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184</v>
      </c>
      <c r="AU194" s="19" t="s">
        <v>78</v>
      </c>
    </row>
    <row r="195" s="2" customFormat="1" ht="21.75" customHeight="1">
      <c r="A195" s="40"/>
      <c r="B195" s="41"/>
      <c r="C195" s="215" t="s">
        <v>287</v>
      </c>
      <c r="D195" s="215" t="s">
        <v>151</v>
      </c>
      <c r="E195" s="216" t="s">
        <v>288</v>
      </c>
      <c r="F195" s="217" t="s">
        <v>289</v>
      </c>
      <c r="G195" s="218" t="s">
        <v>159</v>
      </c>
      <c r="H195" s="219">
        <v>262</v>
      </c>
      <c r="I195" s="220"/>
      <c r="J195" s="221">
        <f>ROUND(I195*H195,2)</f>
        <v>0</v>
      </c>
      <c r="K195" s="217" t="s">
        <v>160</v>
      </c>
      <c r="L195" s="46"/>
      <c r="M195" s="222" t="s">
        <v>19</v>
      </c>
      <c r="N195" s="223" t="s">
        <v>40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155</v>
      </c>
      <c r="AT195" s="226" t="s">
        <v>151</v>
      </c>
      <c r="AU195" s="226" t="s">
        <v>78</v>
      </c>
      <c r="AY195" s="19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76</v>
      </c>
      <c r="BK195" s="227">
        <f>ROUND(I195*H195,2)</f>
        <v>0</v>
      </c>
      <c r="BL195" s="19" t="s">
        <v>155</v>
      </c>
      <c r="BM195" s="226" t="s">
        <v>290</v>
      </c>
    </row>
    <row r="196" s="2" customFormat="1">
      <c r="A196" s="40"/>
      <c r="B196" s="41"/>
      <c r="C196" s="42"/>
      <c r="D196" s="228" t="s">
        <v>162</v>
      </c>
      <c r="E196" s="42"/>
      <c r="F196" s="229" t="s">
        <v>291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78</v>
      </c>
    </row>
    <row r="197" s="13" customFormat="1">
      <c r="A197" s="13"/>
      <c r="B197" s="233"/>
      <c r="C197" s="234"/>
      <c r="D197" s="235" t="s">
        <v>164</v>
      </c>
      <c r="E197" s="236" t="s">
        <v>19</v>
      </c>
      <c r="F197" s="237" t="s">
        <v>292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164</v>
      </c>
      <c r="AU197" s="243" t="s">
        <v>78</v>
      </c>
      <c r="AV197" s="13" t="s">
        <v>76</v>
      </c>
      <c r="AW197" s="13" t="s">
        <v>31</v>
      </c>
      <c r="AX197" s="13" t="s">
        <v>69</v>
      </c>
      <c r="AY197" s="243" t="s">
        <v>149</v>
      </c>
    </row>
    <row r="198" s="14" customFormat="1">
      <c r="A198" s="14"/>
      <c r="B198" s="244"/>
      <c r="C198" s="245"/>
      <c r="D198" s="235" t="s">
        <v>164</v>
      </c>
      <c r="E198" s="246" t="s">
        <v>19</v>
      </c>
      <c r="F198" s="247" t="s">
        <v>293</v>
      </c>
      <c r="G198" s="245"/>
      <c r="H198" s="248">
        <v>262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164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149</v>
      </c>
    </row>
    <row r="199" s="15" customFormat="1">
      <c r="A199" s="15"/>
      <c r="B199" s="255"/>
      <c r="C199" s="256"/>
      <c r="D199" s="235" t="s">
        <v>164</v>
      </c>
      <c r="E199" s="257" t="s">
        <v>19</v>
      </c>
      <c r="F199" s="258" t="s">
        <v>166</v>
      </c>
      <c r="G199" s="256"/>
      <c r="H199" s="259">
        <v>262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164</v>
      </c>
      <c r="AU199" s="265" t="s">
        <v>78</v>
      </c>
      <c r="AV199" s="15" t="s">
        <v>155</v>
      </c>
      <c r="AW199" s="15" t="s">
        <v>31</v>
      </c>
      <c r="AX199" s="15" t="s">
        <v>76</v>
      </c>
      <c r="AY199" s="265" t="s">
        <v>149</v>
      </c>
    </row>
    <row r="200" s="2" customFormat="1" ht="21.75" customHeight="1">
      <c r="A200" s="40"/>
      <c r="B200" s="41"/>
      <c r="C200" s="215" t="s">
        <v>7</v>
      </c>
      <c r="D200" s="215" t="s">
        <v>151</v>
      </c>
      <c r="E200" s="216" t="s">
        <v>294</v>
      </c>
      <c r="F200" s="217" t="s">
        <v>295</v>
      </c>
      <c r="G200" s="218" t="s">
        <v>159</v>
      </c>
      <c r="H200" s="219">
        <v>33</v>
      </c>
      <c r="I200" s="220"/>
      <c r="J200" s="221">
        <f>ROUND(I200*H200,2)</f>
        <v>0</v>
      </c>
      <c r="K200" s="217" t="s">
        <v>160</v>
      </c>
      <c r="L200" s="46"/>
      <c r="M200" s="222" t="s">
        <v>19</v>
      </c>
      <c r="N200" s="223" t="s">
        <v>40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155</v>
      </c>
      <c r="AT200" s="226" t="s">
        <v>151</v>
      </c>
      <c r="AU200" s="226" t="s">
        <v>78</v>
      </c>
      <c r="AY200" s="19" t="s">
        <v>149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76</v>
      </c>
      <c r="BK200" s="227">
        <f>ROUND(I200*H200,2)</f>
        <v>0</v>
      </c>
      <c r="BL200" s="19" t="s">
        <v>155</v>
      </c>
      <c r="BM200" s="226" t="s">
        <v>296</v>
      </c>
    </row>
    <row r="201" s="2" customFormat="1">
      <c r="A201" s="40"/>
      <c r="B201" s="41"/>
      <c r="C201" s="42"/>
      <c r="D201" s="228" t="s">
        <v>162</v>
      </c>
      <c r="E201" s="42"/>
      <c r="F201" s="229" t="s">
        <v>297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162</v>
      </c>
      <c r="AU201" s="19" t="s">
        <v>78</v>
      </c>
    </row>
    <row r="202" s="13" customFormat="1">
      <c r="A202" s="13"/>
      <c r="B202" s="233"/>
      <c r="C202" s="234"/>
      <c r="D202" s="235" t="s">
        <v>164</v>
      </c>
      <c r="E202" s="236" t="s">
        <v>19</v>
      </c>
      <c r="F202" s="237" t="s">
        <v>216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164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149</v>
      </c>
    </row>
    <row r="203" s="14" customFormat="1">
      <c r="A203" s="14"/>
      <c r="B203" s="244"/>
      <c r="C203" s="245"/>
      <c r="D203" s="235" t="s">
        <v>164</v>
      </c>
      <c r="E203" s="246" t="s">
        <v>19</v>
      </c>
      <c r="F203" s="247" t="s">
        <v>278</v>
      </c>
      <c r="G203" s="245"/>
      <c r="H203" s="248">
        <v>33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164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149</v>
      </c>
    </row>
    <row r="204" s="15" customFormat="1">
      <c r="A204" s="15"/>
      <c r="B204" s="255"/>
      <c r="C204" s="256"/>
      <c r="D204" s="235" t="s">
        <v>164</v>
      </c>
      <c r="E204" s="257" t="s">
        <v>19</v>
      </c>
      <c r="F204" s="258" t="s">
        <v>166</v>
      </c>
      <c r="G204" s="256"/>
      <c r="H204" s="259">
        <v>33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164</v>
      </c>
      <c r="AU204" s="265" t="s">
        <v>78</v>
      </c>
      <c r="AV204" s="15" t="s">
        <v>155</v>
      </c>
      <c r="AW204" s="15" t="s">
        <v>31</v>
      </c>
      <c r="AX204" s="15" t="s">
        <v>76</v>
      </c>
      <c r="AY204" s="265" t="s">
        <v>149</v>
      </c>
    </row>
    <row r="205" s="2" customFormat="1" ht="21.75" customHeight="1">
      <c r="A205" s="40"/>
      <c r="B205" s="41"/>
      <c r="C205" s="215" t="s">
        <v>298</v>
      </c>
      <c r="D205" s="215" t="s">
        <v>151</v>
      </c>
      <c r="E205" s="216" t="s">
        <v>299</v>
      </c>
      <c r="F205" s="217" t="s">
        <v>300</v>
      </c>
      <c r="G205" s="218" t="s">
        <v>159</v>
      </c>
      <c r="H205" s="219">
        <v>369</v>
      </c>
      <c r="I205" s="220"/>
      <c r="J205" s="221">
        <f>ROUND(I205*H205,2)</f>
        <v>0</v>
      </c>
      <c r="K205" s="217" t="s">
        <v>160</v>
      </c>
      <c r="L205" s="46"/>
      <c r="M205" s="222" t="s">
        <v>19</v>
      </c>
      <c r="N205" s="223" t="s">
        <v>40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155</v>
      </c>
      <c r="AT205" s="226" t="s">
        <v>151</v>
      </c>
      <c r="AU205" s="226" t="s">
        <v>78</v>
      </c>
      <c r="AY205" s="19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76</v>
      </c>
      <c r="BK205" s="227">
        <f>ROUND(I205*H205,2)</f>
        <v>0</v>
      </c>
      <c r="BL205" s="19" t="s">
        <v>155</v>
      </c>
      <c r="BM205" s="226" t="s">
        <v>301</v>
      </c>
    </row>
    <row r="206" s="2" customFormat="1">
      <c r="A206" s="40"/>
      <c r="B206" s="41"/>
      <c r="C206" s="42"/>
      <c r="D206" s="228" t="s">
        <v>162</v>
      </c>
      <c r="E206" s="42"/>
      <c r="F206" s="229" t="s">
        <v>302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162</v>
      </c>
      <c r="AU206" s="19" t="s">
        <v>78</v>
      </c>
    </row>
    <row r="207" s="13" customFormat="1">
      <c r="A207" s="13"/>
      <c r="B207" s="233"/>
      <c r="C207" s="234"/>
      <c r="D207" s="235" t="s">
        <v>164</v>
      </c>
      <c r="E207" s="236" t="s">
        <v>19</v>
      </c>
      <c r="F207" s="237" t="s">
        <v>220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164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149</v>
      </c>
    </row>
    <row r="208" s="14" customFormat="1">
      <c r="A208" s="14"/>
      <c r="B208" s="244"/>
      <c r="C208" s="245"/>
      <c r="D208" s="235" t="s">
        <v>164</v>
      </c>
      <c r="E208" s="246" t="s">
        <v>19</v>
      </c>
      <c r="F208" s="247" t="s">
        <v>280</v>
      </c>
      <c r="G208" s="245"/>
      <c r="H208" s="248">
        <v>369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164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149</v>
      </c>
    </row>
    <row r="209" s="15" customFormat="1">
      <c r="A209" s="15"/>
      <c r="B209" s="255"/>
      <c r="C209" s="256"/>
      <c r="D209" s="235" t="s">
        <v>164</v>
      </c>
      <c r="E209" s="257" t="s">
        <v>19</v>
      </c>
      <c r="F209" s="258" t="s">
        <v>166</v>
      </c>
      <c r="G209" s="256"/>
      <c r="H209" s="259">
        <v>369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164</v>
      </c>
      <c r="AU209" s="265" t="s">
        <v>78</v>
      </c>
      <c r="AV209" s="15" t="s">
        <v>155</v>
      </c>
      <c r="AW209" s="15" t="s">
        <v>31</v>
      </c>
      <c r="AX209" s="15" t="s">
        <v>76</v>
      </c>
      <c r="AY209" s="265" t="s">
        <v>149</v>
      </c>
    </row>
    <row r="210" s="2" customFormat="1" ht="24.15" customHeight="1">
      <c r="A210" s="40"/>
      <c r="B210" s="41"/>
      <c r="C210" s="215" t="s">
        <v>303</v>
      </c>
      <c r="D210" s="215" t="s">
        <v>151</v>
      </c>
      <c r="E210" s="216" t="s">
        <v>304</v>
      </c>
      <c r="F210" s="217" t="s">
        <v>305</v>
      </c>
      <c r="G210" s="218" t="s">
        <v>159</v>
      </c>
      <c r="H210" s="219">
        <v>33</v>
      </c>
      <c r="I210" s="220"/>
      <c r="J210" s="221">
        <f>ROUND(I210*H210,2)</f>
        <v>0</v>
      </c>
      <c r="K210" s="217" t="s">
        <v>160</v>
      </c>
      <c r="L210" s="46"/>
      <c r="M210" s="222" t="s">
        <v>19</v>
      </c>
      <c r="N210" s="223" t="s">
        <v>40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155</v>
      </c>
      <c r="AT210" s="226" t="s">
        <v>151</v>
      </c>
      <c r="AU210" s="226" t="s">
        <v>78</v>
      </c>
      <c r="AY210" s="19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76</v>
      </c>
      <c r="BK210" s="227">
        <f>ROUND(I210*H210,2)</f>
        <v>0</v>
      </c>
      <c r="BL210" s="19" t="s">
        <v>155</v>
      </c>
      <c r="BM210" s="226" t="s">
        <v>306</v>
      </c>
    </row>
    <row r="211" s="2" customFormat="1">
      <c r="A211" s="40"/>
      <c r="B211" s="41"/>
      <c r="C211" s="42"/>
      <c r="D211" s="228" t="s">
        <v>162</v>
      </c>
      <c r="E211" s="42"/>
      <c r="F211" s="229" t="s">
        <v>307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162</v>
      </c>
      <c r="AU211" s="19" t="s">
        <v>78</v>
      </c>
    </row>
    <row r="212" s="13" customFormat="1">
      <c r="A212" s="13"/>
      <c r="B212" s="233"/>
      <c r="C212" s="234"/>
      <c r="D212" s="235" t="s">
        <v>164</v>
      </c>
      <c r="E212" s="236" t="s">
        <v>19</v>
      </c>
      <c r="F212" s="237" t="s">
        <v>216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164</v>
      </c>
      <c r="AU212" s="243" t="s">
        <v>78</v>
      </c>
      <c r="AV212" s="13" t="s">
        <v>76</v>
      </c>
      <c r="AW212" s="13" t="s">
        <v>31</v>
      </c>
      <c r="AX212" s="13" t="s">
        <v>69</v>
      </c>
      <c r="AY212" s="243" t="s">
        <v>149</v>
      </c>
    </row>
    <row r="213" s="14" customFormat="1">
      <c r="A213" s="14"/>
      <c r="B213" s="244"/>
      <c r="C213" s="245"/>
      <c r="D213" s="235" t="s">
        <v>164</v>
      </c>
      <c r="E213" s="246" t="s">
        <v>19</v>
      </c>
      <c r="F213" s="247" t="s">
        <v>278</v>
      </c>
      <c r="G213" s="245"/>
      <c r="H213" s="248">
        <v>33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164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149</v>
      </c>
    </row>
    <row r="214" s="15" customFormat="1">
      <c r="A214" s="15"/>
      <c r="B214" s="255"/>
      <c r="C214" s="256"/>
      <c r="D214" s="235" t="s">
        <v>164</v>
      </c>
      <c r="E214" s="257" t="s">
        <v>19</v>
      </c>
      <c r="F214" s="258" t="s">
        <v>166</v>
      </c>
      <c r="G214" s="256"/>
      <c r="H214" s="259">
        <v>33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164</v>
      </c>
      <c r="AU214" s="265" t="s">
        <v>78</v>
      </c>
      <c r="AV214" s="15" t="s">
        <v>155</v>
      </c>
      <c r="AW214" s="15" t="s">
        <v>31</v>
      </c>
      <c r="AX214" s="15" t="s">
        <v>76</v>
      </c>
      <c r="AY214" s="265" t="s">
        <v>149</v>
      </c>
    </row>
    <row r="215" s="2" customFormat="1" ht="24.15" customHeight="1">
      <c r="A215" s="40"/>
      <c r="B215" s="41"/>
      <c r="C215" s="215" t="s">
        <v>308</v>
      </c>
      <c r="D215" s="215" t="s">
        <v>151</v>
      </c>
      <c r="E215" s="216" t="s">
        <v>309</v>
      </c>
      <c r="F215" s="217" t="s">
        <v>310</v>
      </c>
      <c r="G215" s="218" t="s">
        <v>159</v>
      </c>
      <c r="H215" s="219">
        <v>1280</v>
      </c>
      <c r="I215" s="220"/>
      <c r="J215" s="221">
        <f>ROUND(I215*H215,2)</f>
        <v>0</v>
      </c>
      <c r="K215" s="217" t="s">
        <v>160</v>
      </c>
      <c r="L215" s="46"/>
      <c r="M215" s="222" t="s">
        <v>19</v>
      </c>
      <c r="N215" s="223" t="s">
        <v>40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155</v>
      </c>
      <c r="AT215" s="226" t="s">
        <v>151</v>
      </c>
      <c r="AU215" s="226" t="s">
        <v>78</v>
      </c>
      <c r="AY215" s="19" t="s">
        <v>149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76</v>
      </c>
      <c r="BK215" s="227">
        <f>ROUND(I215*H215,2)</f>
        <v>0</v>
      </c>
      <c r="BL215" s="19" t="s">
        <v>155</v>
      </c>
      <c r="BM215" s="226" t="s">
        <v>311</v>
      </c>
    </row>
    <row r="216" s="2" customFormat="1">
      <c r="A216" s="40"/>
      <c r="B216" s="41"/>
      <c r="C216" s="42"/>
      <c r="D216" s="228" t="s">
        <v>162</v>
      </c>
      <c r="E216" s="42"/>
      <c r="F216" s="229" t="s">
        <v>312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162</v>
      </c>
      <c r="AU216" s="19" t="s">
        <v>78</v>
      </c>
    </row>
    <row r="217" s="13" customFormat="1">
      <c r="A217" s="13"/>
      <c r="B217" s="233"/>
      <c r="C217" s="234"/>
      <c r="D217" s="235" t="s">
        <v>164</v>
      </c>
      <c r="E217" s="236" t="s">
        <v>19</v>
      </c>
      <c r="F217" s="237" t="s">
        <v>220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164</v>
      </c>
      <c r="AU217" s="243" t="s">
        <v>78</v>
      </c>
      <c r="AV217" s="13" t="s">
        <v>76</v>
      </c>
      <c r="AW217" s="13" t="s">
        <v>31</v>
      </c>
      <c r="AX217" s="13" t="s">
        <v>69</v>
      </c>
      <c r="AY217" s="243" t="s">
        <v>149</v>
      </c>
    </row>
    <row r="218" s="14" customFormat="1">
      <c r="A218" s="14"/>
      <c r="B218" s="244"/>
      <c r="C218" s="245"/>
      <c r="D218" s="235" t="s">
        <v>164</v>
      </c>
      <c r="E218" s="246" t="s">
        <v>19</v>
      </c>
      <c r="F218" s="247" t="s">
        <v>280</v>
      </c>
      <c r="G218" s="245"/>
      <c r="H218" s="248">
        <v>369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164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149</v>
      </c>
    </row>
    <row r="219" s="13" customFormat="1">
      <c r="A219" s="13"/>
      <c r="B219" s="233"/>
      <c r="C219" s="234"/>
      <c r="D219" s="235" t="s">
        <v>164</v>
      </c>
      <c r="E219" s="236" t="s">
        <v>19</v>
      </c>
      <c r="F219" s="237" t="s">
        <v>218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164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149</v>
      </c>
    </row>
    <row r="220" s="14" customFormat="1">
      <c r="A220" s="14"/>
      <c r="B220" s="244"/>
      <c r="C220" s="245"/>
      <c r="D220" s="235" t="s">
        <v>164</v>
      </c>
      <c r="E220" s="246" t="s">
        <v>19</v>
      </c>
      <c r="F220" s="247" t="s">
        <v>279</v>
      </c>
      <c r="G220" s="245"/>
      <c r="H220" s="248">
        <v>911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164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149</v>
      </c>
    </row>
    <row r="221" s="15" customFormat="1">
      <c r="A221" s="15"/>
      <c r="B221" s="255"/>
      <c r="C221" s="256"/>
      <c r="D221" s="235" t="s">
        <v>164</v>
      </c>
      <c r="E221" s="257" t="s">
        <v>19</v>
      </c>
      <c r="F221" s="258" t="s">
        <v>166</v>
      </c>
      <c r="G221" s="256"/>
      <c r="H221" s="259">
        <v>1280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164</v>
      </c>
      <c r="AU221" s="265" t="s">
        <v>78</v>
      </c>
      <c r="AV221" s="15" t="s">
        <v>155</v>
      </c>
      <c r="AW221" s="15" t="s">
        <v>31</v>
      </c>
      <c r="AX221" s="15" t="s">
        <v>76</v>
      </c>
      <c r="AY221" s="265" t="s">
        <v>149</v>
      </c>
    </row>
    <row r="222" s="2" customFormat="1" ht="16.5" customHeight="1">
      <c r="A222" s="40"/>
      <c r="B222" s="41"/>
      <c r="C222" s="215" t="s">
        <v>313</v>
      </c>
      <c r="D222" s="215" t="s">
        <v>151</v>
      </c>
      <c r="E222" s="216" t="s">
        <v>314</v>
      </c>
      <c r="F222" s="217" t="s">
        <v>315</v>
      </c>
      <c r="G222" s="218" t="s">
        <v>159</v>
      </c>
      <c r="H222" s="219">
        <v>3580</v>
      </c>
      <c r="I222" s="220"/>
      <c r="J222" s="221">
        <f>ROUND(I222*H222,2)</f>
        <v>0</v>
      </c>
      <c r="K222" s="217" t="s">
        <v>160</v>
      </c>
      <c r="L222" s="46"/>
      <c r="M222" s="222" t="s">
        <v>19</v>
      </c>
      <c r="N222" s="223" t="s">
        <v>40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155</v>
      </c>
      <c r="AT222" s="226" t="s">
        <v>151</v>
      </c>
      <c r="AU222" s="226" t="s">
        <v>78</v>
      </c>
      <c r="AY222" s="19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76</v>
      </c>
      <c r="BK222" s="227">
        <f>ROUND(I222*H222,2)</f>
        <v>0</v>
      </c>
      <c r="BL222" s="19" t="s">
        <v>155</v>
      </c>
      <c r="BM222" s="226" t="s">
        <v>316</v>
      </c>
    </row>
    <row r="223" s="2" customFormat="1">
      <c r="A223" s="40"/>
      <c r="B223" s="41"/>
      <c r="C223" s="42"/>
      <c r="D223" s="228" t="s">
        <v>162</v>
      </c>
      <c r="E223" s="42"/>
      <c r="F223" s="229" t="s">
        <v>317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78</v>
      </c>
    </row>
    <row r="224" s="13" customFormat="1">
      <c r="A224" s="13"/>
      <c r="B224" s="233"/>
      <c r="C224" s="234"/>
      <c r="D224" s="235" t="s">
        <v>164</v>
      </c>
      <c r="E224" s="236" t="s">
        <v>19</v>
      </c>
      <c r="F224" s="237" t="s">
        <v>186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164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149</v>
      </c>
    </row>
    <row r="225" s="14" customFormat="1">
      <c r="A225" s="14"/>
      <c r="B225" s="244"/>
      <c r="C225" s="245"/>
      <c r="D225" s="235" t="s">
        <v>164</v>
      </c>
      <c r="E225" s="246" t="s">
        <v>19</v>
      </c>
      <c r="F225" s="247" t="s">
        <v>187</v>
      </c>
      <c r="G225" s="245"/>
      <c r="H225" s="248">
        <v>3580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164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149</v>
      </c>
    </row>
    <row r="226" s="15" customFormat="1">
      <c r="A226" s="15"/>
      <c r="B226" s="255"/>
      <c r="C226" s="256"/>
      <c r="D226" s="235" t="s">
        <v>164</v>
      </c>
      <c r="E226" s="257" t="s">
        <v>19</v>
      </c>
      <c r="F226" s="258" t="s">
        <v>166</v>
      </c>
      <c r="G226" s="256"/>
      <c r="H226" s="259">
        <v>3580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164</v>
      </c>
      <c r="AU226" s="265" t="s">
        <v>78</v>
      </c>
      <c r="AV226" s="15" t="s">
        <v>155</v>
      </c>
      <c r="AW226" s="15" t="s">
        <v>31</v>
      </c>
      <c r="AX226" s="15" t="s">
        <v>76</v>
      </c>
      <c r="AY226" s="265" t="s">
        <v>149</v>
      </c>
    </row>
    <row r="227" s="2" customFormat="1" ht="24.15" customHeight="1">
      <c r="A227" s="40"/>
      <c r="B227" s="41"/>
      <c r="C227" s="215" t="s">
        <v>318</v>
      </c>
      <c r="D227" s="215" t="s">
        <v>151</v>
      </c>
      <c r="E227" s="216" t="s">
        <v>319</v>
      </c>
      <c r="F227" s="217" t="s">
        <v>320</v>
      </c>
      <c r="G227" s="218" t="s">
        <v>159</v>
      </c>
      <c r="H227" s="219">
        <v>3580</v>
      </c>
      <c r="I227" s="220"/>
      <c r="J227" s="221">
        <f>ROUND(I227*H227,2)</f>
        <v>0</v>
      </c>
      <c r="K227" s="217" t="s">
        <v>160</v>
      </c>
      <c r="L227" s="46"/>
      <c r="M227" s="222" t="s">
        <v>19</v>
      </c>
      <c r="N227" s="223" t="s">
        <v>40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155</v>
      </c>
      <c r="AT227" s="226" t="s">
        <v>151</v>
      </c>
      <c r="AU227" s="226" t="s">
        <v>78</v>
      </c>
      <c r="AY227" s="19" t="s">
        <v>149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76</v>
      </c>
      <c r="BK227" s="227">
        <f>ROUND(I227*H227,2)</f>
        <v>0</v>
      </c>
      <c r="BL227" s="19" t="s">
        <v>155</v>
      </c>
      <c r="BM227" s="226" t="s">
        <v>321</v>
      </c>
    </row>
    <row r="228" s="2" customFormat="1">
      <c r="A228" s="40"/>
      <c r="B228" s="41"/>
      <c r="C228" s="42"/>
      <c r="D228" s="228" t="s">
        <v>162</v>
      </c>
      <c r="E228" s="42"/>
      <c r="F228" s="229" t="s">
        <v>322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162</v>
      </c>
      <c r="AU228" s="19" t="s">
        <v>78</v>
      </c>
    </row>
    <row r="229" s="13" customFormat="1">
      <c r="A229" s="13"/>
      <c r="B229" s="233"/>
      <c r="C229" s="234"/>
      <c r="D229" s="235" t="s">
        <v>164</v>
      </c>
      <c r="E229" s="236" t="s">
        <v>19</v>
      </c>
      <c r="F229" s="237" t="s">
        <v>186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164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149</v>
      </c>
    </row>
    <row r="230" s="14" customFormat="1">
      <c r="A230" s="14"/>
      <c r="B230" s="244"/>
      <c r="C230" s="245"/>
      <c r="D230" s="235" t="s">
        <v>164</v>
      </c>
      <c r="E230" s="246" t="s">
        <v>19</v>
      </c>
      <c r="F230" s="247" t="s">
        <v>187</v>
      </c>
      <c r="G230" s="245"/>
      <c r="H230" s="248">
        <v>3580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164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149</v>
      </c>
    </row>
    <row r="231" s="15" customFormat="1">
      <c r="A231" s="15"/>
      <c r="B231" s="255"/>
      <c r="C231" s="256"/>
      <c r="D231" s="235" t="s">
        <v>164</v>
      </c>
      <c r="E231" s="257" t="s">
        <v>19</v>
      </c>
      <c r="F231" s="258" t="s">
        <v>166</v>
      </c>
      <c r="G231" s="256"/>
      <c r="H231" s="259">
        <v>3580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164</v>
      </c>
      <c r="AU231" s="265" t="s">
        <v>78</v>
      </c>
      <c r="AV231" s="15" t="s">
        <v>155</v>
      </c>
      <c r="AW231" s="15" t="s">
        <v>31</v>
      </c>
      <c r="AX231" s="15" t="s">
        <v>76</v>
      </c>
      <c r="AY231" s="265" t="s">
        <v>149</v>
      </c>
    </row>
    <row r="232" s="2" customFormat="1" ht="24.15" customHeight="1">
      <c r="A232" s="40"/>
      <c r="B232" s="41"/>
      <c r="C232" s="215" t="s">
        <v>323</v>
      </c>
      <c r="D232" s="215" t="s">
        <v>151</v>
      </c>
      <c r="E232" s="216" t="s">
        <v>324</v>
      </c>
      <c r="F232" s="217" t="s">
        <v>325</v>
      </c>
      <c r="G232" s="218" t="s">
        <v>159</v>
      </c>
      <c r="H232" s="219">
        <v>3580</v>
      </c>
      <c r="I232" s="220"/>
      <c r="J232" s="221">
        <f>ROUND(I232*H232,2)</f>
        <v>0</v>
      </c>
      <c r="K232" s="217" t="s">
        <v>160</v>
      </c>
      <c r="L232" s="46"/>
      <c r="M232" s="222" t="s">
        <v>19</v>
      </c>
      <c r="N232" s="223" t="s">
        <v>40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155</v>
      </c>
      <c r="AT232" s="226" t="s">
        <v>151</v>
      </c>
      <c r="AU232" s="226" t="s">
        <v>78</v>
      </c>
      <c r="AY232" s="19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76</v>
      </c>
      <c r="BK232" s="227">
        <f>ROUND(I232*H232,2)</f>
        <v>0</v>
      </c>
      <c r="BL232" s="19" t="s">
        <v>155</v>
      </c>
      <c r="BM232" s="226" t="s">
        <v>326</v>
      </c>
    </row>
    <row r="233" s="2" customFormat="1">
      <c r="A233" s="40"/>
      <c r="B233" s="41"/>
      <c r="C233" s="42"/>
      <c r="D233" s="228" t="s">
        <v>162</v>
      </c>
      <c r="E233" s="42"/>
      <c r="F233" s="229" t="s">
        <v>327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162</v>
      </c>
      <c r="AU233" s="19" t="s">
        <v>78</v>
      </c>
    </row>
    <row r="234" s="13" customFormat="1">
      <c r="A234" s="13"/>
      <c r="B234" s="233"/>
      <c r="C234" s="234"/>
      <c r="D234" s="235" t="s">
        <v>164</v>
      </c>
      <c r="E234" s="236" t="s">
        <v>19</v>
      </c>
      <c r="F234" s="237" t="s">
        <v>186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164</v>
      </c>
      <c r="AU234" s="243" t="s">
        <v>78</v>
      </c>
      <c r="AV234" s="13" t="s">
        <v>76</v>
      </c>
      <c r="AW234" s="13" t="s">
        <v>31</v>
      </c>
      <c r="AX234" s="13" t="s">
        <v>69</v>
      </c>
      <c r="AY234" s="243" t="s">
        <v>149</v>
      </c>
    </row>
    <row r="235" s="14" customFormat="1">
      <c r="A235" s="14"/>
      <c r="B235" s="244"/>
      <c r="C235" s="245"/>
      <c r="D235" s="235" t="s">
        <v>164</v>
      </c>
      <c r="E235" s="246" t="s">
        <v>19</v>
      </c>
      <c r="F235" s="247" t="s">
        <v>187</v>
      </c>
      <c r="G235" s="245"/>
      <c r="H235" s="248">
        <v>3580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164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149</v>
      </c>
    </row>
    <row r="236" s="15" customFormat="1">
      <c r="A236" s="15"/>
      <c r="B236" s="255"/>
      <c r="C236" s="256"/>
      <c r="D236" s="235" t="s">
        <v>164</v>
      </c>
      <c r="E236" s="257" t="s">
        <v>19</v>
      </c>
      <c r="F236" s="258" t="s">
        <v>166</v>
      </c>
      <c r="G236" s="256"/>
      <c r="H236" s="259">
        <v>3580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164</v>
      </c>
      <c r="AU236" s="265" t="s">
        <v>78</v>
      </c>
      <c r="AV236" s="15" t="s">
        <v>155</v>
      </c>
      <c r="AW236" s="15" t="s">
        <v>31</v>
      </c>
      <c r="AX236" s="15" t="s">
        <v>76</v>
      </c>
      <c r="AY236" s="265" t="s">
        <v>149</v>
      </c>
    </row>
    <row r="237" s="2" customFormat="1" ht="37.8" customHeight="1">
      <c r="A237" s="40"/>
      <c r="B237" s="41"/>
      <c r="C237" s="215" t="s">
        <v>328</v>
      </c>
      <c r="D237" s="215" t="s">
        <v>151</v>
      </c>
      <c r="E237" s="216" t="s">
        <v>329</v>
      </c>
      <c r="F237" s="217" t="s">
        <v>330</v>
      </c>
      <c r="G237" s="218" t="s">
        <v>159</v>
      </c>
      <c r="H237" s="219">
        <v>911</v>
      </c>
      <c r="I237" s="220"/>
      <c r="J237" s="221">
        <f>ROUND(I237*H237,2)</f>
        <v>0</v>
      </c>
      <c r="K237" s="217" t="s">
        <v>160</v>
      </c>
      <c r="L237" s="46"/>
      <c r="M237" s="222" t="s">
        <v>19</v>
      </c>
      <c r="N237" s="223" t="s">
        <v>40</v>
      </c>
      <c r="O237" s="86"/>
      <c r="P237" s="224">
        <f>O237*H237</f>
        <v>0</v>
      </c>
      <c r="Q237" s="224">
        <v>0.089219999999999994</v>
      </c>
      <c r="R237" s="224">
        <f>Q237*H237</f>
        <v>81.279419999999988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155</v>
      </c>
      <c r="AT237" s="226" t="s">
        <v>151</v>
      </c>
      <c r="AU237" s="226" t="s">
        <v>78</v>
      </c>
      <c r="AY237" s="19" t="s">
        <v>149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76</v>
      </c>
      <c r="BK237" s="227">
        <f>ROUND(I237*H237,2)</f>
        <v>0</v>
      </c>
      <c r="BL237" s="19" t="s">
        <v>155</v>
      </c>
      <c r="BM237" s="226" t="s">
        <v>331</v>
      </c>
    </row>
    <row r="238" s="2" customFormat="1">
      <c r="A238" s="40"/>
      <c r="B238" s="41"/>
      <c r="C238" s="42"/>
      <c r="D238" s="228" t="s">
        <v>162</v>
      </c>
      <c r="E238" s="42"/>
      <c r="F238" s="229" t="s">
        <v>332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162</v>
      </c>
      <c r="AU238" s="19" t="s">
        <v>78</v>
      </c>
    </row>
    <row r="239" s="13" customFormat="1">
      <c r="A239" s="13"/>
      <c r="B239" s="233"/>
      <c r="C239" s="234"/>
      <c r="D239" s="235" t="s">
        <v>164</v>
      </c>
      <c r="E239" s="236" t="s">
        <v>19</v>
      </c>
      <c r="F239" s="237" t="s">
        <v>218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164</v>
      </c>
      <c r="AU239" s="243" t="s">
        <v>78</v>
      </c>
      <c r="AV239" s="13" t="s">
        <v>76</v>
      </c>
      <c r="AW239" s="13" t="s">
        <v>31</v>
      </c>
      <c r="AX239" s="13" t="s">
        <v>69</v>
      </c>
      <c r="AY239" s="243" t="s">
        <v>149</v>
      </c>
    </row>
    <row r="240" s="14" customFormat="1">
      <c r="A240" s="14"/>
      <c r="B240" s="244"/>
      <c r="C240" s="245"/>
      <c r="D240" s="235" t="s">
        <v>164</v>
      </c>
      <c r="E240" s="246" t="s">
        <v>19</v>
      </c>
      <c r="F240" s="247" t="s">
        <v>279</v>
      </c>
      <c r="G240" s="245"/>
      <c r="H240" s="248">
        <v>911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164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149</v>
      </c>
    </row>
    <row r="241" s="15" customFormat="1">
      <c r="A241" s="15"/>
      <c r="B241" s="255"/>
      <c r="C241" s="256"/>
      <c r="D241" s="235" t="s">
        <v>164</v>
      </c>
      <c r="E241" s="257" t="s">
        <v>19</v>
      </c>
      <c r="F241" s="258" t="s">
        <v>166</v>
      </c>
      <c r="G241" s="256"/>
      <c r="H241" s="259">
        <v>911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164</v>
      </c>
      <c r="AU241" s="265" t="s">
        <v>78</v>
      </c>
      <c r="AV241" s="15" t="s">
        <v>155</v>
      </c>
      <c r="AW241" s="15" t="s">
        <v>31</v>
      </c>
      <c r="AX241" s="15" t="s">
        <v>76</v>
      </c>
      <c r="AY241" s="265" t="s">
        <v>149</v>
      </c>
    </row>
    <row r="242" s="2" customFormat="1" ht="16.5" customHeight="1">
      <c r="A242" s="40"/>
      <c r="B242" s="41"/>
      <c r="C242" s="267" t="s">
        <v>333</v>
      </c>
      <c r="D242" s="267" t="s">
        <v>246</v>
      </c>
      <c r="E242" s="268" t="s">
        <v>334</v>
      </c>
      <c r="F242" s="269" t="s">
        <v>335</v>
      </c>
      <c r="G242" s="270" t="s">
        <v>159</v>
      </c>
      <c r="H242" s="271">
        <v>907.79999999999995</v>
      </c>
      <c r="I242" s="272"/>
      <c r="J242" s="273">
        <f>ROUND(I242*H242,2)</f>
        <v>0</v>
      </c>
      <c r="K242" s="269" t="s">
        <v>160</v>
      </c>
      <c r="L242" s="274"/>
      <c r="M242" s="275" t="s">
        <v>19</v>
      </c>
      <c r="N242" s="276" t="s">
        <v>40</v>
      </c>
      <c r="O242" s="86"/>
      <c r="P242" s="224">
        <f>O242*H242</f>
        <v>0</v>
      </c>
      <c r="Q242" s="224">
        <v>0.13100000000000001</v>
      </c>
      <c r="R242" s="224">
        <f>Q242*H242</f>
        <v>118.92180000000001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203</v>
      </c>
      <c r="AT242" s="226" t="s">
        <v>246</v>
      </c>
      <c r="AU242" s="226" t="s">
        <v>78</v>
      </c>
      <c r="AY242" s="19" t="s">
        <v>149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76</v>
      </c>
      <c r="BK242" s="227">
        <f>ROUND(I242*H242,2)</f>
        <v>0</v>
      </c>
      <c r="BL242" s="19" t="s">
        <v>155</v>
      </c>
      <c r="BM242" s="226" t="s">
        <v>336</v>
      </c>
    </row>
    <row r="243" s="13" customFormat="1">
      <c r="A243" s="13"/>
      <c r="B243" s="233"/>
      <c r="C243" s="234"/>
      <c r="D243" s="235" t="s">
        <v>164</v>
      </c>
      <c r="E243" s="236" t="s">
        <v>19</v>
      </c>
      <c r="F243" s="237" t="s">
        <v>218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164</v>
      </c>
      <c r="AU243" s="243" t="s">
        <v>78</v>
      </c>
      <c r="AV243" s="13" t="s">
        <v>76</v>
      </c>
      <c r="AW243" s="13" t="s">
        <v>31</v>
      </c>
      <c r="AX243" s="13" t="s">
        <v>69</v>
      </c>
      <c r="AY243" s="243" t="s">
        <v>149</v>
      </c>
    </row>
    <row r="244" s="14" customFormat="1">
      <c r="A244" s="14"/>
      <c r="B244" s="244"/>
      <c r="C244" s="245"/>
      <c r="D244" s="235" t="s">
        <v>164</v>
      </c>
      <c r="E244" s="246" t="s">
        <v>19</v>
      </c>
      <c r="F244" s="247" t="s">
        <v>337</v>
      </c>
      <c r="G244" s="245"/>
      <c r="H244" s="248">
        <v>907.79999999999995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164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149</v>
      </c>
    </row>
    <row r="245" s="15" customFormat="1">
      <c r="A245" s="15"/>
      <c r="B245" s="255"/>
      <c r="C245" s="256"/>
      <c r="D245" s="235" t="s">
        <v>164</v>
      </c>
      <c r="E245" s="257" t="s">
        <v>19</v>
      </c>
      <c r="F245" s="258" t="s">
        <v>166</v>
      </c>
      <c r="G245" s="256"/>
      <c r="H245" s="259">
        <v>907.79999999999995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164</v>
      </c>
      <c r="AU245" s="265" t="s">
        <v>78</v>
      </c>
      <c r="AV245" s="15" t="s">
        <v>155</v>
      </c>
      <c r="AW245" s="15" t="s">
        <v>31</v>
      </c>
      <c r="AX245" s="15" t="s">
        <v>76</v>
      </c>
      <c r="AY245" s="265" t="s">
        <v>149</v>
      </c>
    </row>
    <row r="246" s="2" customFormat="1" ht="16.5" customHeight="1">
      <c r="A246" s="40"/>
      <c r="B246" s="41"/>
      <c r="C246" s="267" t="s">
        <v>338</v>
      </c>
      <c r="D246" s="267" t="s">
        <v>246</v>
      </c>
      <c r="E246" s="268" t="s">
        <v>339</v>
      </c>
      <c r="F246" s="269" t="s">
        <v>340</v>
      </c>
      <c r="G246" s="270" t="s">
        <v>159</v>
      </c>
      <c r="H246" s="271">
        <v>21.420000000000002</v>
      </c>
      <c r="I246" s="272"/>
      <c r="J246" s="273">
        <f>ROUND(I246*H246,2)</f>
        <v>0</v>
      </c>
      <c r="K246" s="269" t="s">
        <v>160</v>
      </c>
      <c r="L246" s="274"/>
      <c r="M246" s="275" t="s">
        <v>19</v>
      </c>
      <c r="N246" s="276" t="s">
        <v>40</v>
      </c>
      <c r="O246" s="86"/>
      <c r="P246" s="224">
        <f>O246*H246</f>
        <v>0</v>
      </c>
      <c r="Q246" s="224">
        <v>0.13100000000000001</v>
      </c>
      <c r="R246" s="224">
        <f>Q246*H246</f>
        <v>2.8060200000000002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203</v>
      </c>
      <c r="AT246" s="226" t="s">
        <v>246</v>
      </c>
      <c r="AU246" s="226" t="s">
        <v>78</v>
      </c>
      <c r="AY246" s="19" t="s">
        <v>149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76</v>
      </c>
      <c r="BK246" s="227">
        <f>ROUND(I246*H246,2)</f>
        <v>0</v>
      </c>
      <c r="BL246" s="19" t="s">
        <v>155</v>
      </c>
      <c r="BM246" s="226" t="s">
        <v>341</v>
      </c>
    </row>
    <row r="247" s="13" customFormat="1">
      <c r="A247" s="13"/>
      <c r="B247" s="233"/>
      <c r="C247" s="234"/>
      <c r="D247" s="235" t="s">
        <v>164</v>
      </c>
      <c r="E247" s="236" t="s">
        <v>19</v>
      </c>
      <c r="F247" s="237" t="s">
        <v>342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164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149</v>
      </c>
    </row>
    <row r="248" s="14" customFormat="1">
      <c r="A248" s="14"/>
      <c r="B248" s="244"/>
      <c r="C248" s="245"/>
      <c r="D248" s="235" t="s">
        <v>164</v>
      </c>
      <c r="E248" s="246" t="s">
        <v>19</v>
      </c>
      <c r="F248" s="247" t="s">
        <v>343</v>
      </c>
      <c r="G248" s="245"/>
      <c r="H248" s="248">
        <v>21.420000000000002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164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149</v>
      </c>
    </row>
    <row r="249" s="15" customFormat="1">
      <c r="A249" s="15"/>
      <c r="B249" s="255"/>
      <c r="C249" s="256"/>
      <c r="D249" s="235" t="s">
        <v>164</v>
      </c>
      <c r="E249" s="257" t="s">
        <v>19</v>
      </c>
      <c r="F249" s="258" t="s">
        <v>166</v>
      </c>
      <c r="G249" s="256"/>
      <c r="H249" s="259">
        <v>21.420000000000002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164</v>
      </c>
      <c r="AU249" s="265" t="s">
        <v>78</v>
      </c>
      <c r="AV249" s="15" t="s">
        <v>155</v>
      </c>
      <c r="AW249" s="15" t="s">
        <v>31</v>
      </c>
      <c r="AX249" s="15" t="s">
        <v>76</v>
      </c>
      <c r="AY249" s="265" t="s">
        <v>149</v>
      </c>
    </row>
    <row r="250" s="2" customFormat="1" ht="37.8" customHeight="1">
      <c r="A250" s="40"/>
      <c r="B250" s="41"/>
      <c r="C250" s="215" t="s">
        <v>344</v>
      </c>
      <c r="D250" s="215" t="s">
        <v>151</v>
      </c>
      <c r="E250" s="216" t="s">
        <v>345</v>
      </c>
      <c r="F250" s="217" t="s">
        <v>346</v>
      </c>
      <c r="G250" s="218" t="s">
        <v>159</v>
      </c>
      <c r="H250" s="219">
        <v>369</v>
      </c>
      <c r="I250" s="220"/>
      <c r="J250" s="221">
        <f>ROUND(I250*H250,2)</f>
        <v>0</v>
      </c>
      <c r="K250" s="217" t="s">
        <v>160</v>
      </c>
      <c r="L250" s="46"/>
      <c r="M250" s="222" t="s">
        <v>19</v>
      </c>
      <c r="N250" s="223" t="s">
        <v>40</v>
      </c>
      <c r="O250" s="86"/>
      <c r="P250" s="224">
        <f>O250*H250</f>
        <v>0</v>
      </c>
      <c r="Q250" s="224">
        <v>0.11162</v>
      </c>
      <c r="R250" s="224">
        <f>Q250*H250</f>
        <v>41.187779999999997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155</v>
      </c>
      <c r="AT250" s="226" t="s">
        <v>151</v>
      </c>
      <c r="AU250" s="226" t="s">
        <v>78</v>
      </c>
      <c r="AY250" s="19" t="s">
        <v>149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76</v>
      </c>
      <c r="BK250" s="227">
        <f>ROUND(I250*H250,2)</f>
        <v>0</v>
      </c>
      <c r="BL250" s="19" t="s">
        <v>155</v>
      </c>
      <c r="BM250" s="226" t="s">
        <v>347</v>
      </c>
    </row>
    <row r="251" s="2" customFormat="1">
      <c r="A251" s="40"/>
      <c r="B251" s="41"/>
      <c r="C251" s="42"/>
      <c r="D251" s="228" t="s">
        <v>162</v>
      </c>
      <c r="E251" s="42"/>
      <c r="F251" s="229" t="s">
        <v>348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162</v>
      </c>
      <c r="AU251" s="19" t="s">
        <v>78</v>
      </c>
    </row>
    <row r="252" s="13" customFormat="1">
      <c r="A252" s="13"/>
      <c r="B252" s="233"/>
      <c r="C252" s="234"/>
      <c r="D252" s="235" t="s">
        <v>164</v>
      </c>
      <c r="E252" s="236" t="s">
        <v>19</v>
      </c>
      <c r="F252" s="237" t="s">
        <v>220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164</v>
      </c>
      <c r="AU252" s="243" t="s">
        <v>78</v>
      </c>
      <c r="AV252" s="13" t="s">
        <v>76</v>
      </c>
      <c r="AW252" s="13" t="s">
        <v>31</v>
      </c>
      <c r="AX252" s="13" t="s">
        <v>69</v>
      </c>
      <c r="AY252" s="243" t="s">
        <v>149</v>
      </c>
    </row>
    <row r="253" s="14" customFormat="1">
      <c r="A253" s="14"/>
      <c r="B253" s="244"/>
      <c r="C253" s="245"/>
      <c r="D253" s="235" t="s">
        <v>164</v>
      </c>
      <c r="E253" s="246" t="s">
        <v>19</v>
      </c>
      <c r="F253" s="247" t="s">
        <v>280</v>
      </c>
      <c r="G253" s="245"/>
      <c r="H253" s="248">
        <v>369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164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149</v>
      </c>
    </row>
    <row r="254" s="15" customFormat="1">
      <c r="A254" s="15"/>
      <c r="B254" s="255"/>
      <c r="C254" s="256"/>
      <c r="D254" s="235" t="s">
        <v>164</v>
      </c>
      <c r="E254" s="257" t="s">
        <v>19</v>
      </c>
      <c r="F254" s="258" t="s">
        <v>166</v>
      </c>
      <c r="G254" s="256"/>
      <c r="H254" s="259">
        <v>369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164</v>
      </c>
      <c r="AU254" s="265" t="s">
        <v>78</v>
      </c>
      <c r="AV254" s="15" t="s">
        <v>155</v>
      </c>
      <c r="AW254" s="15" t="s">
        <v>31</v>
      </c>
      <c r="AX254" s="15" t="s">
        <v>76</v>
      </c>
      <c r="AY254" s="265" t="s">
        <v>149</v>
      </c>
    </row>
    <row r="255" s="2" customFormat="1" ht="16.5" customHeight="1">
      <c r="A255" s="40"/>
      <c r="B255" s="41"/>
      <c r="C255" s="267" t="s">
        <v>349</v>
      </c>
      <c r="D255" s="267" t="s">
        <v>246</v>
      </c>
      <c r="E255" s="268" t="s">
        <v>350</v>
      </c>
      <c r="F255" s="269" t="s">
        <v>351</v>
      </c>
      <c r="G255" s="270" t="s">
        <v>159</v>
      </c>
      <c r="H255" s="271">
        <v>306</v>
      </c>
      <c r="I255" s="272"/>
      <c r="J255" s="273">
        <f>ROUND(I255*H255,2)</f>
        <v>0</v>
      </c>
      <c r="K255" s="269" t="s">
        <v>160</v>
      </c>
      <c r="L255" s="274"/>
      <c r="M255" s="275" t="s">
        <v>19</v>
      </c>
      <c r="N255" s="276" t="s">
        <v>40</v>
      </c>
      <c r="O255" s="86"/>
      <c r="P255" s="224">
        <f>O255*H255</f>
        <v>0</v>
      </c>
      <c r="Q255" s="224">
        <v>0.17599999999999999</v>
      </c>
      <c r="R255" s="224">
        <f>Q255*H255</f>
        <v>53.855999999999995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203</v>
      </c>
      <c r="AT255" s="226" t="s">
        <v>246</v>
      </c>
      <c r="AU255" s="226" t="s">
        <v>78</v>
      </c>
      <c r="AY255" s="19" t="s">
        <v>149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76</v>
      </c>
      <c r="BK255" s="227">
        <f>ROUND(I255*H255,2)</f>
        <v>0</v>
      </c>
      <c r="BL255" s="19" t="s">
        <v>155</v>
      </c>
      <c r="BM255" s="226" t="s">
        <v>352</v>
      </c>
    </row>
    <row r="256" s="13" customFormat="1">
      <c r="A256" s="13"/>
      <c r="B256" s="233"/>
      <c r="C256" s="234"/>
      <c r="D256" s="235" t="s">
        <v>164</v>
      </c>
      <c r="E256" s="236" t="s">
        <v>19</v>
      </c>
      <c r="F256" s="237" t="s">
        <v>220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164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149</v>
      </c>
    </row>
    <row r="257" s="14" customFormat="1">
      <c r="A257" s="14"/>
      <c r="B257" s="244"/>
      <c r="C257" s="245"/>
      <c r="D257" s="235" t="s">
        <v>164</v>
      </c>
      <c r="E257" s="246" t="s">
        <v>19</v>
      </c>
      <c r="F257" s="247" t="s">
        <v>353</v>
      </c>
      <c r="G257" s="245"/>
      <c r="H257" s="248">
        <v>306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164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149</v>
      </c>
    </row>
    <row r="258" s="15" customFormat="1">
      <c r="A258" s="15"/>
      <c r="B258" s="255"/>
      <c r="C258" s="256"/>
      <c r="D258" s="235" t="s">
        <v>164</v>
      </c>
      <c r="E258" s="257" t="s">
        <v>19</v>
      </c>
      <c r="F258" s="258" t="s">
        <v>166</v>
      </c>
      <c r="G258" s="256"/>
      <c r="H258" s="259">
        <v>306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164</v>
      </c>
      <c r="AU258" s="265" t="s">
        <v>78</v>
      </c>
      <c r="AV258" s="15" t="s">
        <v>155</v>
      </c>
      <c r="AW258" s="15" t="s">
        <v>31</v>
      </c>
      <c r="AX258" s="15" t="s">
        <v>76</v>
      </c>
      <c r="AY258" s="265" t="s">
        <v>149</v>
      </c>
    </row>
    <row r="259" s="2" customFormat="1" ht="16.5" customHeight="1">
      <c r="A259" s="40"/>
      <c r="B259" s="41"/>
      <c r="C259" s="267" t="s">
        <v>278</v>
      </c>
      <c r="D259" s="267" t="s">
        <v>246</v>
      </c>
      <c r="E259" s="268" t="s">
        <v>354</v>
      </c>
      <c r="F259" s="269" t="s">
        <v>355</v>
      </c>
      <c r="G259" s="270" t="s">
        <v>159</v>
      </c>
      <c r="H259" s="271">
        <v>70.379999999999995</v>
      </c>
      <c r="I259" s="272"/>
      <c r="J259" s="273">
        <f>ROUND(I259*H259,2)</f>
        <v>0</v>
      </c>
      <c r="K259" s="269" t="s">
        <v>160</v>
      </c>
      <c r="L259" s="274"/>
      <c r="M259" s="275" t="s">
        <v>19</v>
      </c>
      <c r="N259" s="276" t="s">
        <v>40</v>
      </c>
      <c r="O259" s="86"/>
      <c r="P259" s="224">
        <f>O259*H259</f>
        <v>0</v>
      </c>
      <c r="Q259" s="224">
        <v>0.17499999999999999</v>
      </c>
      <c r="R259" s="224">
        <f>Q259*H259</f>
        <v>12.316499999999998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203</v>
      </c>
      <c r="AT259" s="226" t="s">
        <v>246</v>
      </c>
      <c r="AU259" s="226" t="s">
        <v>78</v>
      </c>
      <c r="AY259" s="19" t="s">
        <v>149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76</v>
      </c>
      <c r="BK259" s="227">
        <f>ROUND(I259*H259,2)</f>
        <v>0</v>
      </c>
      <c r="BL259" s="19" t="s">
        <v>155</v>
      </c>
      <c r="BM259" s="226" t="s">
        <v>356</v>
      </c>
    </row>
    <row r="260" s="13" customFormat="1">
      <c r="A260" s="13"/>
      <c r="B260" s="233"/>
      <c r="C260" s="234"/>
      <c r="D260" s="235" t="s">
        <v>164</v>
      </c>
      <c r="E260" s="236" t="s">
        <v>19</v>
      </c>
      <c r="F260" s="237" t="s">
        <v>357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164</v>
      </c>
      <c r="AU260" s="243" t="s">
        <v>78</v>
      </c>
      <c r="AV260" s="13" t="s">
        <v>76</v>
      </c>
      <c r="AW260" s="13" t="s">
        <v>31</v>
      </c>
      <c r="AX260" s="13" t="s">
        <v>69</v>
      </c>
      <c r="AY260" s="243" t="s">
        <v>149</v>
      </c>
    </row>
    <row r="261" s="14" customFormat="1">
      <c r="A261" s="14"/>
      <c r="B261" s="244"/>
      <c r="C261" s="245"/>
      <c r="D261" s="235" t="s">
        <v>164</v>
      </c>
      <c r="E261" s="246" t="s">
        <v>19</v>
      </c>
      <c r="F261" s="247" t="s">
        <v>358</v>
      </c>
      <c r="G261" s="245"/>
      <c r="H261" s="248">
        <v>70.379999999999995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164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149</v>
      </c>
    </row>
    <row r="262" s="15" customFormat="1">
      <c r="A262" s="15"/>
      <c r="B262" s="255"/>
      <c r="C262" s="256"/>
      <c r="D262" s="235" t="s">
        <v>164</v>
      </c>
      <c r="E262" s="257" t="s">
        <v>19</v>
      </c>
      <c r="F262" s="258" t="s">
        <v>166</v>
      </c>
      <c r="G262" s="256"/>
      <c r="H262" s="259">
        <v>70.379999999999995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164</v>
      </c>
      <c r="AU262" s="265" t="s">
        <v>78</v>
      </c>
      <c r="AV262" s="15" t="s">
        <v>155</v>
      </c>
      <c r="AW262" s="15" t="s">
        <v>31</v>
      </c>
      <c r="AX262" s="15" t="s">
        <v>76</v>
      </c>
      <c r="AY262" s="265" t="s">
        <v>149</v>
      </c>
    </row>
    <row r="263" s="2" customFormat="1" ht="37.8" customHeight="1">
      <c r="A263" s="40"/>
      <c r="B263" s="41"/>
      <c r="C263" s="215" t="s">
        <v>359</v>
      </c>
      <c r="D263" s="215" t="s">
        <v>151</v>
      </c>
      <c r="E263" s="216" t="s">
        <v>360</v>
      </c>
      <c r="F263" s="217" t="s">
        <v>361</v>
      </c>
      <c r="G263" s="218" t="s">
        <v>159</v>
      </c>
      <c r="H263" s="219">
        <v>33</v>
      </c>
      <c r="I263" s="220"/>
      <c r="J263" s="221">
        <f>ROUND(I263*H263,2)</f>
        <v>0</v>
      </c>
      <c r="K263" s="217" t="s">
        <v>160</v>
      </c>
      <c r="L263" s="46"/>
      <c r="M263" s="222" t="s">
        <v>19</v>
      </c>
      <c r="N263" s="223" t="s">
        <v>40</v>
      </c>
      <c r="O263" s="86"/>
      <c r="P263" s="224">
        <f>O263*H263</f>
        <v>0</v>
      </c>
      <c r="Q263" s="224">
        <v>0.098000000000000004</v>
      </c>
      <c r="R263" s="224">
        <f>Q263*H263</f>
        <v>3.234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155</v>
      </c>
      <c r="AT263" s="226" t="s">
        <v>151</v>
      </c>
      <c r="AU263" s="226" t="s">
        <v>78</v>
      </c>
      <c r="AY263" s="19" t="s">
        <v>149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76</v>
      </c>
      <c r="BK263" s="227">
        <f>ROUND(I263*H263,2)</f>
        <v>0</v>
      </c>
      <c r="BL263" s="19" t="s">
        <v>155</v>
      </c>
      <c r="BM263" s="226" t="s">
        <v>362</v>
      </c>
    </row>
    <row r="264" s="2" customFormat="1">
      <c r="A264" s="40"/>
      <c r="B264" s="41"/>
      <c r="C264" s="42"/>
      <c r="D264" s="228" t="s">
        <v>162</v>
      </c>
      <c r="E264" s="42"/>
      <c r="F264" s="229" t="s">
        <v>363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162</v>
      </c>
      <c r="AU264" s="19" t="s">
        <v>78</v>
      </c>
    </row>
    <row r="265" s="13" customFormat="1">
      <c r="A265" s="13"/>
      <c r="B265" s="233"/>
      <c r="C265" s="234"/>
      <c r="D265" s="235" t="s">
        <v>164</v>
      </c>
      <c r="E265" s="236" t="s">
        <v>19</v>
      </c>
      <c r="F265" s="237" t="s">
        <v>216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164</v>
      </c>
      <c r="AU265" s="243" t="s">
        <v>78</v>
      </c>
      <c r="AV265" s="13" t="s">
        <v>76</v>
      </c>
      <c r="AW265" s="13" t="s">
        <v>31</v>
      </c>
      <c r="AX265" s="13" t="s">
        <v>69</v>
      </c>
      <c r="AY265" s="243" t="s">
        <v>149</v>
      </c>
    </row>
    <row r="266" s="14" customFormat="1">
      <c r="A266" s="14"/>
      <c r="B266" s="244"/>
      <c r="C266" s="245"/>
      <c r="D266" s="235" t="s">
        <v>164</v>
      </c>
      <c r="E266" s="246" t="s">
        <v>19</v>
      </c>
      <c r="F266" s="247" t="s">
        <v>278</v>
      </c>
      <c r="G266" s="245"/>
      <c r="H266" s="248">
        <v>33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164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149</v>
      </c>
    </row>
    <row r="267" s="15" customFormat="1">
      <c r="A267" s="15"/>
      <c r="B267" s="255"/>
      <c r="C267" s="256"/>
      <c r="D267" s="235" t="s">
        <v>164</v>
      </c>
      <c r="E267" s="257" t="s">
        <v>19</v>
      </c>
      <c r="F267" s="258" t="s">
        <v>166</v>
      </c>
      <c r="G267" s="256"/>
      <c r="H267" s="259">
        <v>33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164</v>
      </c>
      <c r="AU267" s="265" t="s">
        <v>78</v>
      </c>
      <c r="AV267" s="15" t="s">
        <v>155</v>
      </c>
      <c r="AW267" s="15" t="s">
        <v>31</v>
      </c>
      <c r="AX267" s="15" t="s">
        <v>76</v>
      </c>
      <c r="AY267" s="265" t="s">
        <v>149</v>
      </c>
    </row>
    <row r="268" s="2" customFormat="1" ht="16.5" customHeight="1">
      <c r="A268" s="40"/>
      <c r="B268" s="41"/>
      <c r="C268" s="267" t="s">
        <v>364</v>
      </c>
      <c r="D268" s="267" t="s">
        <v>246</v>
      </c>
      <c r="E268" s="268" t="s">
        <v>365</v>
      </c>
      <c r="F268" s="269" t="s">
        <v>366</v>
      </c>
      <c r="G268" s="270" t="s">
        <v>159</v>
      </c>
      <c r="H268" s="271">
        <v>33.659999999999997</v>
      </c>
      <c r="I268" s="272"/>
      <c r="J268" s="273">
        <f>ROUND(I268*H268,2)</f>
        <v>0</v>
      </c>
      <c r="K268" s="269" t="s">
        <v>160</v>
      </c>
      <c r="L268" s="274"/>
      <c r="M268" s="275" t="s">
        <v>19</v>
      </c>
      <c r="N268" s="276" t="s">
        <v>40</v>
      </c>
      <c r="O268" s="86"/>
      <c r="P268" s="224">
        <f>O268*H268</f>
        <v>0</v>
      </c>
      <c r="Q268" s="224">
        <v>0.13600000000000001</v>
      </c>
      <c r="R268" s="224">
        <f>Q268*H268</f>
        <v>4.5777599999999996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203</v>
      </c>
      <c r="AT268" s="226" t="s">
        <v>246</v>
      </c>
      <c r="AU268" s="226" t="s">
        <v>78</v>
      </c>
      <c r="AY268" s="19" t="s">
        <v>149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76</v>
      </c>
      <c r="BK268" s="227">
        <f>ROUND(I268*H268,2)</f>
        <v>0</v>
      </c>
      <c r="BL268" s="19" t="s">
        <v>155</v>
      </c>
      <c r="BM268" s="226" t="s">
        <v>367</v>
      </c>
    </row>
    <row r="269" s="13" customFormat="1">
      <c r="A269" s="13"/>
      <c r="B269" s="233"/>
      <c r="C269" s="234"/>
      <c r="D269" s="235" t="s">
        <v>164</v>
      </c>
      <c r="E269" s="236" t="s">
        <v>19</v>
      </c>
      <c r="F269" s="237" t="s">
        <v>216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164</v>
      </c>
      <c r="AU269" s="243" t="s">
        <v>78</v>
      </c>
      <c r="AV269" s="13" t="s">
        <v>76</v>
      </c>
      <c r="AW269" s="13" t="s">
        <v>31</v>
      </c>
      <c r="AX269" s="13" t="s">
        <v>69</v>
      </c>
      <c r="AY269" s="243" t="s">
        <v>149</v>
      </c>
    </row>
    <row r="270" s="14" customFormat="1">
      <c r="A270" s="14"/>
      <c r="B270" s="244"/>
      <c r="C270" s="245"/>
      <c r="D270" s="235" t="s">
        <v>164</v>
      </c>
      <c r="E270" s="246" t="s">
        <v>19</v>
      </c>
      <c r="F270" s="247" t="s">
        <v>368</v>
      </c>
      <c r="G270" s="245"/>
      <c r="H270" s="248">
        <v>33.659999999999997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164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149</v>
      </c>
    </row>
    <row r="271" s="15" customFormat="1">
      <c r="A271" s="15"/>
      <c r="B271" s="255"/>
      <c r="C271" s="256"/>
      <c r="D271" s="235" t="s">
        <v>164</v>
      </c>
      <c r="E271" s="257" t="s">
        <v>19</v>
      </c>
      <c r="F271" s="258" t="s">
        <v>166</v>
      </c>
      <c r="G271" s="256"/>
      <c r="H271" s="259">
        <v>33.659999999999997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164</v>
      </c>
      <c r="AU271" s="265" t="s">
        <v>78</v>
      </c>
      <c r="AV271" s="15" t="s">
        <v>155</v>
      </c>
      <c r="AW271" s="15" t="s">
        <v>31</v>
      </c>
      <c r="AX271" s="15" t="s">
        <v>76</v>
      </c>
      <c r="AY271" s="265" t="s">
        <v>149</v>
      </c>
    </row>
    <row r="272" s="12" customFormat="1" ht="22.8" customHeight="1">
      <c r="A272" s="12"/>
      <c r="B272" s="199"/>
      <c r="C272" s="200"/>
      <c r="D272" s="201" t="s">
        <v>68</v>
      </c>
      <c r="E272" s="213" t="s">
        <v>203</v>
      </c>
      <c r="F272" s="213" t="s">
        <v>369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SUM(P273:P310)</f>
        <v>0</v>
      </c>
      <c r="Q272" s="207"/>
      <c r="R272" s="208">
        <f>SUM(R273:R310)</f>
        <v>38.56174</v>
      </c>
      <c r="S272" s="207"/>
      <c r="T272" s="209">
        <f>SUM(T273:T310)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0" t="s">
        <v>76</v>
      </c>
      <c r="AT272" s="211" t="s">
        <v>68</v>
      </c>
      <c r="AU272" s="211" t="s">
        <v>76</v>
      </c>
      <c r="AY272" s="210" t="s">
        <v>149</v>
      </c>
      <c r="BK272" s="212">
        <f>SUM(BK273:BK310)</f>
        <v>0</v>
      </c>
    </row>
    <row r="273" s="2" customFormat="1" ht="16.5" customHeight="1">
      <c r="A273" s="40"/>
      <c r="B273" s="41"/>
      <c r="C273" s="215" t="s">
        <v>370</v>
      </c>
      <c r="D273" s="215" t="s">
        <v>151</v>
      </c>
      <c r="E273" s="216" t="s">
        <v>371</v>
      </c>
      <c r="F273" s="217" t="s">
        <v>372</v>
      </c>
      <c r="G273" s="218" t="s">
        <v>154</v>
      </c>
      <c r="H273" s="219">
        <v>8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40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155</v>
      </c>
      <c r="AT273" s="226" t="s">
        <v>151</v>
      </c>
      <c r="AU273" s="226" t="s">
        <v>78</v>
      </c>
      <c r="AY273" s="19" t="s">
        <v>149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76</v>
      </c>
      <c r="BK273" s="227">
        <f>ROUND(I273*H273,2)</f>
        <v>0</v>
      </c>
      <c r="BL273" s="19" t="s">
        <v>155</v>
      </c>
      <c r="BM273" s="226" t="s">
        <v>373</v>
      </c>
    </row>
    <row r="274" s="2" customFormat="1" ht="24.15" customHeight="1">
      <c r="A274" s="40"/>
      <c r="B274" s="41"/>
      <c r="C274" s="215" t="s">
        <v>374</v>
      </c>
      <c r="D274" s="215" t="s">
        <v>151</v>
      </c>
      <c r="E274" s="216" t="s">
        <v>375</v>
      </c>
      <c r="F274" s="217" t="s">
        <v>376</v>
      </c>
      <c r="G274" s="218" t="s">
        <v>191</v>
      </c>
      <c r="H274" s="219">
        <v>29</v>
      </c>
      <c r="I274" s="220"/>
      <c r="J274" s="221">
        <f>ROUND(I274*H274,2)</f>
        <v>0</v>
      </c>
      <c r="K274" s="217" t="s">
        <v>240</v>
      </c>
      <c r="L274" s="46"/>
      <c r="M274" s="222" t="s">
        <v>19</v>
      </c>
      <c r="N274" s="223" t="s">
        <v>40</v>
      </c>
      <c r="O274" s="86"/>
      <c r="P274" s="224">
        <f>O274*H274</f>
        <v>0</v>
      </c>
      <c r="Q274" s="224">
        <v>0.0027599999999999999</v>
      </c>
      <c r="R274" s="224">
        <f>Q274*H274</f>
        <v>0.08004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155</v>
      </c>
      <c r="AT274" s="226" t="s">
        <v>151</v>
      </c>
      <c r="AU274" s="226" t="s">
        <v>78</v>
      </c>
      <c r="AY274" s="19" t="s">
        <v>149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76</v>
      </c>
      <c r="BK274" s="227">
        <f>ROUND(I274*H274,2)</f>
        <v>0</v>
      </c>
      <c r="BL274" s="19" t="s">
        <v>155</v>
      </c>
      <c r="BM274" s="226" t="s">
        <v>377</v>
      </c>
    </row>
    <row r="275" s="2" customFormat="1">
      <c r="A275" s="40"/>
      <c r="B275" s="41"/>
      <c r="C275" s="42"/>
      <c r="D275" s="228" t="s">
        <v>162</v>
      </c>
      <c r="E275" s="42"/>
      <c r="F275" s="229" t="s">
        <v>378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162</v>
      </c>
      <c r="AU275" s="19" t="s">
        <v>78</v>
      </c>
    </row>
    <row r="276" s="13" customFormat="1">
      <c r="A276" s="13"/>
      <c r="B276" s="233"/>
      <c r="C276" s="234"/>
      <c r="D276" s="235" t="s">
        <v>164</v>
      </c>
      <c r="E276" s="236" t="s">
        <v>19</v>
      </c>
      <c r="F276" s="237" t="s">
        <v>229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164</v>
      </c>
      <c r="AU276" s="243" t="s">
        <v>78</v>
      </c>
      <c r="AV276" s="13" t="s">
        <v>76</v>
      </c>
      <c r="AW276" s="13" t="s">
        <v>31</v>
      </c>
      <c r="AX276" s="13" t="s">
        <v>69</v>
      </c>
      <c r="AY276" s="243" t="s">
        <v>149</v>
      </c>
    </row>
    <row r="277" s="14" customFormat="1">
      <c r="A277" s="14"/>
      <c r="B277" s="244"/>
      <c r="C277" s="245"/>
      <c r="D277" s="235" t="s">
        <v>164</v>
      </c>
      <c r="E277" s="246" t="s">
        <v>19</v>
      </c>
      <c r="F277" s="247" t="s">
        <v>333</v>
      </c>
      <c r="G277" s="245"/>
      <c r="H277" s="248">
        <v>29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164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149</v>
      </c>
    </row>
    <row r="278" s="15" customFormat="1">
      <c r="A278" s="15"/>
      <c r="B278" s="255"/>
      <c r="C278" s="256"/>
      <c r="D278" s="235" t="s">
        <v>164</v>
      </c>
      <c r="E278" s="257" t="s">
        <v>19</v>
      </c>
      <c r="F278" s="258" t="s">
        <v>166</v>
      </c>
      <c r="G278" s="256"/>
      <c r="H278" s="259">
        <v>29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164</v>
      </c>
      <c r="AU278" s="265" t="s">
        <v>78</v>
      </c>
      <c r="AV278" s="15" t="s">
        <v>155</v>
      </c>
      <c r="AW278" s="15" t="s">
        <v>31</v>
      </c>
      <c r="AX278" s="15" t="s">
        <v>76</v>
      </c>
      <c r="AY278" s="265" t="s">
        <v>149</v>
      </c>
    </row>
    <row r="279" s="2" customFormat="1" ht="21.75" customHeight="1">
      <c r="A279" s="40"/>
      <c r="B279" s="41"/>
      <c r="C279" s="215" t="s">
        <v>379</v>
      </c>
      <c r="D279" s="215" t="s">
        <v>151</v>
      </c>
      <c r="E279" s="216" t="s">
        <v>380</v>
      </c>
      <c r="F279" s="217" t="s">
        <v>381</v>
      </c>
      <c r="G279" s="218" t="s">
        <v>382</v>
      </c>
      <c r="H279" s="219">
        <v>78</v>
      </c>
      <c r="I279" s="220"/>
      <c r="J279" s="221">
        <f>ROUND(I279*H279,2)</f>
        <v>0</v>
      </c>
      <c r="K279" s="217" t="s">
        <v>240</v>
      </c>
      <c r="L279" s="46"/>
      <c r="M279" s="222" t="s">
        <v>19</v>
      </c>
      <c r="N279" s="223" t="s">
        <v>40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155</v>
      </c>
      <c r="AT279" s="226" t="s">
        <v>151</v>
      </c>
      <c r="AU279" s="226" t="s">
        <v>78</v>
      </c>
      <c r="AY279" s="19" t="s">
        <v>149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76</v>
      </c>
      <c r="BK279" s="227">
        <f>ROUND(I279*H279,2)</f>
        <v>0</v>
      </c>
      <c r="BL279" s="19" t="s">
        <v>155</v>
      </c>
      <c r="BM279" s="226" t="s">
        <v>383</v>
      </c>
    </row>
    <row r="280" s="2" customFormat="1">
      <c r="A280" s="40"/>
      <c r="B280" s="41"/>
      <c r="C280" s="42"/>
      <c r="D280" s="228" t="s">
        <v>162</v>
      </c>
      <c r="E280" s="42"/>
      <c r="F280" s="229" t="s">
        <v>384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162</v>
      </c>
      <c r="AU280" s="19" t="s">
        <v>78</v>
      </c>
    </row>
    <row r="281" s="13" customFormat="1">
      <c r="A281" s="13"/>
      <c r="B281" s="233"/>
      <c r="C281" s="234"/>
      <c r="D281" s="235" t="s">
        <v>164</v>
      </c>
      <c r="E281" s="236" t="s">
        <v>19</v>
      </c>
      <c r="F281" s="237" t="s">
        <v>385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164</v>
      </c>
      <c r="AU281" s="243" t="s">
        <v>78</v>
      </c>
      <c r="AV281" s="13" t="s">
        <v>76</v>
      </c>
      <c r="AW281" s="13" t="s">
        <v>31</v>
      </c>
      <c r="AX281" s="13" t="s">
        <v>69</v>
      </c>
      <c r="AY281" s="243" t="s">
        <v>149</v>
      </c>
    </row>
    <row r="282" s="14" customFormat="1">
      <c r="A282" s="14"/>
      <c r="B282" s="244"/>
      <c r="C282" s="245"/>
      <c r="D282" s="235" t="s">
        <v>164</v>
      </c>
      <c r="E282" s="246" t="s">
        <v>19</v>
      </c>
      <c r="F282" s="247" t="s">
        <v>386</v>
      </c>
      <c r="G282" s="245"/>
      <c r="H282" s="248">
        <v>78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164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149</v>
      </c>
    </row>
    <row r="283" s="15" customFormat="1">
      <c r="A283" s="15"/>
      <c r="B283" s="255"/>
      <c r="C283" s="256"/>
      <c r="D283" s="235" t="s">
        <v>164</v>
      </c>
      <c r="E283" s="257" t="s">
        <v>19</v>
      </c>
      <c r="F283" s="258" t="s">
        <v>166</v>
      </c>
      <c r="G283" s="256"/>
      <c r="H283" s="259">
        <v>78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164</v>
      </c>
      <c r="AU283" s="265" t="s">
        <v>78</v>
      </c>
      <c r="AV283" s="15" t="s">
        <v>155</v>
      </c>
      <c r="AW283" s="15" t="s">
        <v>31</v>
      </c>
      <c r="AX283" s="15" t="s">
        <v>76</v>
      </c>
      <c r="AY283" s="265" t="s">
        <v>149</v>
      </c>
    </row>
    <row r="284" s="2" customFormat="1" ht="16.5" customHeight="1">
      <c r="A284" s="40"/>
      <c r="B284" s="41"/>
      <c r="C284" s="267" t="s">
        <v>387</v>
      </c>
      <c r="D284" s="267" t="s">
        <v>246</v>
      </c>
      <c r="E284" s="268" t="s">
        <v>388</v>
      </c>
      <c r="F284" s="269" t="s">
        <v>389</v>
      </c>
      <c r="G284" s="270" t="s">
        <v>382</v>
      </c>
      <c r="H284" s="271">
        <v>78</v>
      </c>
      <c r="I284" s="272"/>
      <c r="J284" s="273">
        <f>ROUND(I284*H284,2)</f>
        <v>0</v>
      </c>
      <c r="K284" s="269" t="s">
        <v>240</v>
      </c>
      <c r="L284" s="274"/>
      <c r="M284" s="275" t="s">
        <v>19</v>
      </c>
      <c r="N284" s="276" t="s">
        <v>40</v>
      </c>
      <c r="O284" s="86"/>
      <c r="P284" s="224">
        <f>O284*H284</f>
        <v>0</v>
      </c>
      <c r="Q284" s="224">
        <v>0.00064999999999999997</v>
      </c>
      <c r="R284" s="224">
        <f>Q284*H284</f>
        <v>0.050699999999999995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203</v>
      </c>
      <c r="AT284" s="226" t="s">
        <v>246</v>
      </c>
      <c r="AU284" s="226" t="s">
        <v>78</v>
      </c>
      <c r="AY284" s="19" t="s">
        <v>149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76</v>
      </c>
      <c r="BK284" s="227">
        <f>ROUND(I284*H284,2)</f>
        <v>0</v>
      </c>
      <c r="BL284" s="19" t="s">
        <v>155</v>
      </c>
      <c r="BM284" s="226" t="s">
        <v>390</v>
      </c>
    </row>
    <row r="285" s="13" customFormat="1">
      <c r="A285" s="13"/>
      <c r="B285" s="233"/>
      <c r="C285" s="234"/>
      <c r="D285" s="235" t="s">
        <v>164</v>
      </c>
      <c r="E285" s="236" t="s">
        <v>19</v>
      </c>
      <c r="F285" s="237" t="s">
        <v>385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164</v>
      </c>
      <c r="AU285" s="243" t="s">
        <v>78</v>
      </c>
      <c r="AV285" s="13" t="s">
        <v>76</v>
      </c>
      <c r="AW285" s="13" t="s">
        <v>31</v>
      </c>
      <c r="AX285" s="13" t="s">
        <v>69</v>
      </c>
      <c r="AY285" s="243" t="s">
        <v>149</v>
      </c>
    </row>
    <row r="286" s="14" customFormat="1">
      <c r="A286" s="14"/>
      <c r="B286" s="244"/>
      <c r="C286" s="245"/>
      <c r="D286" s="235" t="s">
        <v>164</v>
      </c>
      <c r="E286" s="246" t="s">
        <v>19</v>
      </c>
      <c r="F286" s="247" t="s">
        <v>386</v>
      </c>
      <c r="G286" s="245"/>
      <c r="H286" s="248">
        <v>78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164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149</v>
      </c>
    </row>
    <row r="287" s="15" customFormat="1">
      <c r="A287" s="15"/>
      <c r="B287" s="255"/>
      <c r="C287" s="256"/>
      <c r="D287" s="235" t="s">
        <v>164</v>
      </c>
      <c r="E287" s="257" t="s">
        <v>19</v>
      </c>
      <c r="F287" s="258" t="s">
        <v>166</v>
      </c>
      <c r="G287" s="256"/>
      <c r="H287" s="259">
        <v>78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164</v>
      </c>
      <c r="AU287" s="265" t="s">
        <v>78</v>
      </c>
      <c r="AV287" s="15" t="s">
        <v>155</v>
      </c>
      <c r="AW287" s="15" t="s">
        <v>31</v>
      </c>
      <c r="AX287" s="15" t="s">
        <v>76</v>
      </c>
      <c r="AY287" s="265" t="s">
        <v>149</v>
      </c>
    </row>
    <row r="288" s="2" customFormat="1" ht="16.5" customHeight="1">
      <c r="A288" s="40"/>
      <c r="B288" s="41"/>
      <c r="C288" s="215" t="s">
        <v>391</v>
      </c>
      <c r="D288" s="215" t="s">
        <v>151</v>
      </c>
      <c r="E288" s="216" t="s">
        <v>392</v>
      </c>
      <c r="F288" s="217" t="s">
        <v>393</v>
      </c>
      <c r="G288" s="218" t="s">
        <v>382</v>
      </c>
      <c r="H288" s="219">
        <v>26</v>
      </c>
      <c r="I288" s="220"/>
      <c r="J288" s="221">
        <f>ROUND(I288*H288,2)</f>
        <v>0</v>
      </c>
      <c r="K288" s="217" t="s">
        <v>240</v>
      </c>
      <c r="L288" s="46"/>
      <c r="M288" s="222" t="s">
        <v>19</v>
      </c>
      <c r="N288" s="223" t="s">
        <v>40</v>
      </c>
      <c r="O288" s="86"/>
      <c r="P288" s="224">
        <f>O288*H288</f>
        <v>0</v>
      </c>
      <c r="Q288" s="224">
        <v>0.12422</v>
      </c>
      <c r="R288" s="224">
        <f>Q288*H288</f>
        <v>3.2297199999999999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155</v>
      </c>
      <c r="AT288" s="226" t="s">
        <v>151</v>
      </c>
      <c r="AU288" s="226" t="s">
        <v>78</v>
      </c>
      <c r="AY288" s="19" t="s">
        <v>149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76</v>
      </c>
      <c r="BK288" s="227">
        <f>ROUND(I288*H288,2)</f>
        <v>0</v>
      </c>
      <c r="BL288" s="19" t="s">
        <v>155</v>
      </c>
      <c r="BM288" s="226" t="s">
        <v>394</v>
      </c>
    </row>
    <row r="289" s="2" customFormat="1">
      <c r="A289" s="40"/>
      <c r="B289" s="41"/>
      <c r="C289" s="42"/>
      <c r="D289" s="228" t="s">
        <v>162</v>
      </c>
      <c r="E289" s="42"/>
      <c r="F289" s="229" t="s">
        <v>395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162</v>
      </c>
      <c r="AU289" s="19" t="s">
        <v>78</v>
      </c>
    </row>
    <row r="290" s="2" customFormat="1" ht="16.5" customHeight="1">
      <c r="A290" s="40"/>
      <c r="B290" s="41"/>
      <c r="C290" s="267" t="s">
        <v>396</v>
      </c>
      <c r="D290" s="267" t="s">
        <v>246</v>
      </c>
      <c r="E290" s="268" t="s">
        <v>397</v>
      </c>
      <c r="F290" s="269" t="s">
        <v>398</v>
      </c>
      <c r="G290" s="270" t="s">
        <v>382</v>
      </c>
      <c r="H290" s="271">
        <v>26</v>
      </c>
      <c r="I290" s="272"/>
      <c r="J290" s="273">
        <f>ROUND(I290*H290,2)</f>
        <v>0</v>
      </c>
      <c r="K290" s="269" t="s">
        <v>399</v>
      </c>
      <c r="L290" s="274"/>
      <c r="M290" s="275" t="s">
        <v>19</v>
      </c>
      <c r="N290" s="276" t="s">
        <v>40</v>
      </c>
      <c r="O290" s="86"/>
      <c r="P290" s="224">
        <f>O290*H290</f>
        <v>0</v>
      </c>
      <c r="Q290" s="224">
        <v>0.071999999999999995</v>
      </c>
      <c r="R290" s="224">
        <f>Q290*H290</f>
        <v>1.8719999999999999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203</v>
      </c>
      <c r="AT290" s="226" t="s">
        <v>246</v>
      </c>
      <c r="AU290" s="226" t="s">
        <v>78</v>
      </c>
      <c r="AY290" s="19" t="s">
        <v>149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76</v>
      </c>
      <c r="BK290" s="227">
        <f>ROUND(I290*H290,2)</f>
        <v>0</v>
      </c>
      <c r="BL290" s="19" t="s">
        <v>155</v>
      </c>
      <c r="BM290" s="226" t="s">
        <v>400</v>
      </c>
    </row>
    <row r="291" s="2" customFormat="1" ht="16.5" customHeight="1">
      <c r="A291" s="40"/>
      <c r="B291" s="41"/>
      <c r="C291" s="215" t="s">
        <v>401</v>
      </c>
      <c r="D291" s="215" t="s">
        <v>151</v>
      </c>
      <c r="E291" s="216" t="s">
        <v>402</v>
      </c>
      <c r="F291" s="217" t="s">
        <v>403</v>
      </c>
      <c r="G291" s="218" t="s">
        <v>382</v>
      </c>
      <c r="H291" s="219">
        <v>26</v>
      </c>
      <c r="I291" s="220"/>
      <c r="J291" s="221">
        <f>ROUND(I291*H291,2)</f>
        <v>0</v>
      </c>
      <c r="K291" s="217" t="s">
        <v>399</v>
      </c>
      <c r="L291" s="46"/>
      <c r="M291" s="222" t="s">
        <v>19</v>
      </c>
      <c r="N291" s="223" t="s">
        <v>40</v>
      </c>
      <c r="O291" s="86"/>
      <c r="P291" s="224">
        <f>O291*H291</f>
        <v>0</v>
      </c>
      <c r="Q291" s="224">
        <v>0.02972</v>
      </c>
      <c r="R291" s="224">
        <f>Q291*H291</f>
        <v>0.77271999999999996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155</v>
      </c>
      <c r="AT291" s="226" t="s">
        <v>151</v>
      </c>
      <c r="AU291" s="226" t="s">
        <v>78</v>
      </c>
      <c r="AY291" s="19" t="s">
        <v>149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76</v>
      </c>
      <c r="BK291" s="227">
        <f>ROUND(I291*H291,2)</f>
        <v>0</v>
      </c>
      <c r="BL291" s="19" t="s">
        <v>155</v>
      </c>
      <c r="BM291" s="226" t="s">
        <v>404</v>
      </c>
    </row>
    <row r="292" s="2" customFormat="1">
      <c r="A292" s="40"/>
      <c r="B292" s="41"/>
      <c r="C292" s="42"/>
      <c r="D292" s="228" t="s">
        <v>162</v>
      </c>
      <c r="E292" s="42"/>
      <c r="F292" s="229" t="s">
        <v>405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162</v>
      </c>
      <c r="AU292" s="19" t="s">
        <v>78</v>
      </c>
    </row>
    <row r="293" s="2" customFormat="1" ht="16.5" customHeight="1">
      <c r="A293" s="40"/>
      <c r="B293" s="41"/>
      <c r="C293" s="267" t="s">
        <v>173</v>
      </c>
      <c r="D293" s="267" t="s">
        <v>246</v>
      </c>
      <c r="E293" s="268" t="s">
        <v>406</v>
      </c>
      <c r="F293" s="269" t="s">
        <v>407</v>
      </c>
      <c r="G293" s="270" t="s">
        <v>382</v>
      </c>
      <c r="H293" s="271">
        <v>26</v>
      </c>
      <c r="I293" s="272"/>
      <c r="J293" s="273">
        <f>ROUND(I293*H293,2)</f>
        <v>0</v>
      </c>
      <c r="K293" s="269" t="s">
        <v>399</v>
      </c>
      <c r="L293" s="274"/>
      <c r="M293" s="275" t="s">
        <v>19</v>
      </c>
      <c r="N293" s="276" t="s">
        <v>40</v>
      </c>
      <c r="O293" s="86"/>
      <c r="P293" s="224">
        <f>O293*H293</f>
        <v>0</v>
      </c>
      <c r="Q293" s="224">
        <v>0.055</v>
      </c>
      <c r="R293" s="224">
        <f>Q293*H293</f>
        <v>1.4299999999999999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203</v>
      </c>
      <c r="AT293" s="226" t="s">
        <v>246</v>
      </c>
      <c r="AU293" s="226" t="s">
        <v>78</v>
      </c>
      <c r="AY293" s="19" t="s">
        <v>149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76</v>
      </c>
      <c r="BK293" s="227">
        <f>ROUND(I293*H293,2)</f>
        <v>0</v>
      </c>
      <c r="BL293" s="19" t="s">
        <v>155</v>
      </c>
      <c r="BM293" s="226" t="s">
        <v>408</v>
      </c>
    </row>
    <row r="294" s="2" customFormat="1" ht="16.5" customHeight="1">
      <c r="A294" s="40"/>
      <c r="B294" s="41"/>
      <c r="C294" s="215" t="s">
        <v>409</v>
      </c>
      <c r="D294" s="215" t="s">
        <v>151</v>
      </c>
      <c r="E294" s="216" t="s">
        <v>410</v>
      </c>
      <c r="F294" s="217" t="s">
        <v>411</v>
      </c>
      <c r="G294" s="218" t="s">
        <v>382</v>
      </c>
      <c r="H294" s="219">
        <v>26</v>
      </c>
      <c r="I294" s="220"/>
      <c r="J294" s="221">
        <f>ROUND(I294*H294,2)</f>
        <v>0</v>
      </c>
      <c r="K294" s="217" t="s">
        <v>399</v>
      </c>
      <c r="L294" s="46"/>
      <c r="M294" s="222" t="s">
        <v>19</v>
      </c>
      <c r="N294" s="223" t="s">
        <v>40</v>
      </c>
      <c r="O294" s="86"/>
      <c r="P294" s="224">
        <f>O294*H294</f>
        <v>0</v>
      </c>
      <c r="Q294" s="224">
        <v>0.02972</v>
      </c>
      <c r="R294" s="224">
        <f>Q294*H294</f>
        <v>0.77271999999999996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155</v>
      </c>
      <c r="AT294" s="226" t="s">
        <v>151</v>
      </c>
      <c r="AU294" s="226" t="s">
        <v>78</v>
      </c>
      <c r="AY294" s="19" t="s">
        <v>149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76</v>
      </c>
      <c r="BK294" s="227">
        <f>ROUND(I294*H294,2)</f>
        <v>0</v>
      </c>
      <c r="BL294" s="19" t="s">
        <v>155</v>
      </c>
      <c r="BM294" s="226" t="s">
        <v>412</v>
      </c>
    </row>
    <row r="295" s="2" customFormat="1">
      <c r="A295" s="40"/>
      <c r="B295" s="41"/>
      <c r="C295" s="42"/>
      <c r="D295" s="228" t="s">
        <v>162</v>
      </c>
      <c r="E295" s="42"/>
      <c r="F295" s="229" t="s">
        <v>413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162</v>
      </c>
      <c r="AU295" s="19" t="s">
        <v>78</v>
      </c>
    </row>
    <row r="296" s="2" customFormat="1" ht="21.75" customHeight="1">
      <c r="A296" s="40"/>
      <c r="B296" s="41"/>
      <c r="C296" s="267" t="s">
        <v>414</v>
      </c>
      <c r="D296" s="267" t="s">
        <v>246</v>
      </c>
      <c r="E296" s="268" t="s">
        <v>415</v>
      </c>
      <c r="F296" s="269" t="s">
        <v>416</v>
      </c>
      <c r="G296" s="270" t="s">
        <v>382</v>
      </c>
      <c r="H296" s="271">
        <v>26</v>
      </c>
      <c r="I296" s="272"/>
      <c r="J296" s="273">
        <f>ROUND(I296*H296,2)</f>
        <v>0</v>
      </c>
      <c r="K296" s="269" t="s">
        <v>399</v>
      </c>
      <c r="L296" s="274"/>
      <c r="M296" s="275" t="s">
        <v>19</v>
      </c>
      <c r="N296" s="276" t="s">
        <v>40</v>
      </c>
      <c r="O296" s="86"/>
      <c r="P296" s="224">
        <f>O296*H296</f>
        <v>0</v>
      </c>
      <c r="Q296" s="224">
        <v>0.29799999999999999</v>
      </c>
      <c r="R296" s="224">
        <f>Q296*H296</f>
        <v>7.7479999999999993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203</v>
      </c>
      <c r="AT296" s="226" t="s">
        <v>246</v>
      </c>
      <c r="AU296" s="226" t="s">
        <v>78</v>
      </c>
      <c r="AY296" s="19" t="s">
        <v>149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76</v>
      </c>
      <c r="BK296" s="227">
        <f>ROUND(I296*H296,2)</f>
        <v>0</v>
      </c>
      <c r="BL296" s="19" t="s">
        <v>155</v>
      </c>
      <c r="BM296" s="226" t="s">
        <v>417</v>
      </c>
    </row>
    <row r="297" s="2" customFormat="1" ht="16.5" customHeight="1">
      <c r="A297" s="40"/>
      <c r="B297" s="41"/>
      <c r="C297" s="215" t="s">
        <v>418</v>
      </c>
      <c r="D297" s="215" t="s">
        <v>151</v>
      </c>
      <c r="E297" s="216" t="s">
        <v>419</v>
      </c>
      <c r="F297" s="217" t="s">
        <v>420</v>
      </c>
      <c r="G297" s="218" t="s">
        <v>382</v>
      </c>
      <c r="H297" s="219">
        <v>26</v>
      </c>
      <c r="I297" s="220"/>
      <c r="J297" s="221">
        <f>ROUND(I297*H297,2)</f>
        <v>0</v>
      </c>
      <c r="K297" s="217" t="s">
        <v>399</v>
      </c>
      <c r="L297" s="46"/>
      <c r="M297" s="222" t="s">
        <v>19</v>
      </c>
      <c r="N297" s="223" t="s">
        <v>40</v>
      </c>
      <c r="O297" s="86"/>
      <c r="P297" s="224">
        <f>O297*H297</f>
        <v>0</v>
      </c>
      <c r="Q297" s="224">
        <v>0.030759999999999999</v>
      </c>
      <c r="R297" s="224">
        <f>Q297*H297</f>
        <v>0.79976000000000003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155</v>
      </c>
      <c r="AT297" s="226" t="s">
        <v>151</v>
      </c>
      <c r="AU297" s="226" t="s">
        <v>78</v>
      </c>
      <c r="AY297" s="19" t="s">
        <v>149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76</v>
      </c>
      <c r="BK297" s="227">
        <f>ROUND(I297*H297,2)</f>
        <v>0</v>
      </c>
      <c r="BL297" s="19" t="s">
        <v>155</v>
      </c>
      <c r="BM297" s="226" t="s">
        <v>421</v>
      </c>
    </row>
    <row r="298" s="2" customFormat="1">
      <c r="A298" s="40"/>
      <c r="B298" s="41"/>
      <c r="C298" s="42"/>
      <c r="D298" s="228" t="s">
        <v>162</v>
      </c>
      <c r="E298" s="42"/>
      <c r="F298" s="229" t="s">
        <v>422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162</v>
      </c>
      <c r="AU298" s="19" t="s">
        <v>78</v>
      </c>
    </row>
    <row r="299" s="2" customFormat="1" ht="16.5" customHeight="1">
      <c r="A299" s="40"/>
      <c r="B299" s="41"/>
      <c r="C299" s="267" t="s">
        <v>423</v>
      </c>
      <c r="D299" s="267" t="s">
        <v>246</v>
      </c>
      <c r="E299" s="268" t="s">
        <v>424</v>
      </c>
      <c r="F299" s="269" t="s">
        <v>425</v>
      </c>
      <c r="G299" s="270" t="s">
        <v>382</v>
      </c>
      <c r="H299" s="271">
        <v>26</v>
      </c>
      <c r="I299" s="272"/>
      <c r="J299" s="273">
        <f>ROUND(I299*H299,2)</f>
        <v>0</v>
      </c>
      <c r="K299" s="269" t="s">
        <v>399</v>
      </c>
      <c r="L299" s="274"/>
      <c r="M299" s="275" t="s">
        <v>19</v>
      </c>
      <c r="N299" s="276" t="s">
        <v>40</v>
      </c>
      <c r="O299" s="86"/>
      <c r="P299" s="224">
        <f>O299*H299</f>
        <v>0</v>
      </c>
      <c r="Q299" s="224">
        <v>0.155</v>
      </c>
      <c r="R299" s="224">
        <f>Q299*H299</f>
        <v>4.0300000000000002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203</v>
      </c>
      <c r="AT299" s="226" t="s">
        <v>246</v>
      </c>
      <c r="AU299" s="226" t="s">
        <v>78</v>
      </c>
      <c r="AY299" s="19" t="s">
        <v>149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76</v>
      </c>
      <c r="BK299" s="227">
        <f>ROUND(I299*H299,2)</f>
        <v>0</v>
      </c>
      <c r="BL299" s="19" t="s">
        <v>155</v>
      </c>
      <c r="BM299" s="226" t="s">
        <v>426</v>
      </c>
    </row>
    <row r="300" s="2" customFormat="1" ht="16.5" customHeight="1">
      <c r="A300" s="40"/>
      <c r="B300" s="41"/>
      <c r="C300" s="215" t="s">
        <v>427</v>
      </c>
      <c r="D300" s="215" t="s">
        <v>151</v>
      </c>
      <c r="E300" s="216" t="s">
        <v>428</v>
      </c>
      <c r="F300" s="217" t="s">
        <v>429</v>
      </c>
      <c r="G300" s="218" t="s">
        <v>382</v>
      </c>
      <c r="H300" s="219">
        <v>26</v>
      </c>
      <c r="I300" s="220"/>
      <c r="J300" s="221">
        <f>ROUND(I300*H300,2)</f>
        <v>0</v>
      </c>
      <c r="K300" s="217" t="s">
        <v>399</v>
      </c>
      <c r="L300" s="46"/>
      <c r="M300" s="222" t="s">
        <v>19</v>
      </c>
      <c r="N300" s="223" t="s">
        <v>40</v>
      </c>
      <c r="O300" s="86"/>
      <c r="P300" s="224">
        <f>O300*H300</f>
        <v>0</v>
      </c>
      <c r="Q300" s="224">
        <v>0.21734000000000001</v>
      </c>
      <c r="R300" s="224">
        <f>Q300*H300</f>
        <v>5.6508400000000005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155</v>
      </c>
      <c r="AT300" s="226" t="s">
        <v>151</v>
      </c>
      <c r="AU300" s="226" t="s">
        <v>78</v>
      </c>
      <c r="AY300" s="19" t="s">
        <v>149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76</v>
      </c>
      <c r="BK300" s="227">
        <f>ROUND(I300*H300,2)</f>
        <v>0</v>
      </c>
      <c r="BL300" s="19" t="s">
        <v>155</v>
      </c>
      <c r="BM300" s="226" t="s">
        <v>430</v>
      </c>
    </row>
    <row r="301" s="2" customFormat="1">
      <c r="A301" s="40"/>
      <c r="B301" s="41"/>
      <c r="C301" s="42"/>
      <c r="D301" s="228" t="s">
        <v>162</v>
      </c>
      <c r="E301" s="42"/>
      <c r="F301" s="229" t="s">
        <v>431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162</v>
      </c>
      <c r="AU301" s="19" t="s">
        <v>78</v>
      </c>
    </row>
    <row r="302" s="2" customFormat="1" ht="16.5" customHeight="1">
      <c r="A302" s="40"/>
      <c r="B302" s="41"/>
      <c r="C302" s="267" t="s">
        <v>432</v>
      </c>
      <c r="D302" s="267" t="s">
        <v>246</v>
      </c>
      <c r="E302" s="268" t="s">
        <v>433</v>
      </c>
      <c r="F302" s="269" t="s">
        <v>434</v>
      </c>
      <c r="G302" s="270" t="s">
        <v>382</v>
      </c>
      <c r="H302" s="271">
        <v>26</v>
      </c>
      <c r="I302" s="272"/>
      <c r="J302" s="273">
        <f>ROUND(I302*H302,2)</f>
        <v>0</v>
      </c>
      <c r="K302" s="269" t="s">
        <v>399</v>
      </c>
      <c r="L302" s="274"/>
      <c r="M302" s="275" t="s">
        <v>19</v>
      </c>
      <c r="N302" s="276" t="s">
        <v>40</v>
      </c>
      <c r="O302" s="86"/>
      <c r="P302" s="224">
        <f>O302*H302</f>
        <v>0</v>
      </c>
      <c r="Q302" s="224">
        <v>0.073999999999999996</v>
      </c>
      <c r="R302" s="224">
        <f>Q302*H302</f>
        <v>1.9239999999999999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203</v>
      </c>
      <c r="AT302" s="226" t="s">
        <v>246</v>
      </c>
      <c r="AU302" s="226" t="s">
        <v>78</v>
      </c>
      <c r="AY302" s="19" t="s">
        <v>149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76</v>
      </c>
      <c r="BK302" s="227">
        <f>ROUND(I302*H302,2)</f>
        <v>0</v>
      </c>
      <c r="BL302" s="19" t="s">
        <v>155</v>
      </c>
      <c r="BM302" s="226" t="s">
        <v>435</v>
      </c>
    </row>
    <row r="303" s="2" customFormat="1" ht="16.5" customHeight="1">
      <c r="A303" s="40"/>
      <c r="B303" s="41"/>
      <c r="C303" s="267" t="s">
        <v>436</v>
      </c>
      <c r="D303" s="267" t="s">
        <v>246</v>
      </c>
      <c r="E303" s="268" t="s">
        <v>437</v>
      </c>
      <c r="F303" s="269" t="s">
        <v>438</v>
      </c>
      <c r="G303" s="270" t="s">
        <v>382</v>
      </c>
      <c r="H303" s="271">
        <v>26</v>
      </c>
      <c r="I303" s="272"/>
      <c r="J303" s="273">
        <f>ROUND(I303*H303,2)</f>
        <v>0</v>
      </c>
      <c r="K303" s="269" t="s">
        <v>19</v>
      </c>
      <c r="L303" s="274"/>
      <c r="M303" s="275" t="s">
        <v>19</v>
      </c>
      <c r="N303" s="276" t="s">
        <v>40</v>
      </c>
      <c r="O303" s="86"/>
      <c r="P303" s="224">
        <f>O303*H303</f>
        <v>0</v>
      </c>
      <c r="Q303" s="224">
        <v>0.0040000000000000001</v>
      </c>
      <c r="R303" s="224">
        <f>Q303*H303</f>
        <v>0.10400000000000001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203</v>
      </c>
      <c r="AT303" s="226" t="s">
        <v>246</v>
      </c>
      <c r="AU303" s="226" t="s">
        <v>78</v>
      </c>
      <c r="AY303" s="19" t="s">
        <v>149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76</v>
      </c>
      <c r="BK303" s="227">
        <f>ROUND(I303*H303,2)</f>
        <v>0</v>
      </c>
      <c r="BL303" s="19" t="s">
        <v>155</v>
      </c>
      <c r="BM303" s="226" t="s">
        <v>439</v>
      </c>
    </row>
    <row r="304" s="2" customFormat="1" ht="16.5" customHeight="1">
      <c r="A304" s="40"/>
      <c r="B304" s="41"/>
      <c r="C304" s="267" t="s">
        <v>440</v>
      </c>
      <c r="D304" s="267" t="s">
        <v>246</v>
      </c>
      <c r="E304" s="268" t="s">
        <v>441</v>
      </c>
      <c r="F304" s="269" t="s">
        <v>442</v>
      </c>
      <c r="G304" s="270" t="s">
        <v>382</v>
      </c>
      <c r="H304" s="271">
        <v>26</v>
      </c>
      <c r="I304" s="272"/>
      <c r="J304" s="273">
        <f>ROUND(I304*H304,2)</f>
        <v>0</v>
      </c>
      <c r="K304" s="269" t="s">
        <v>19</v>
      </c>
      <c r="L304" s="274"/>
      <c r="M304" s="275" t="s">
        <v>19</v>
      </c>
      <c r="N304" s="276" t="s">
        <v>40</v>
      </c>
      <c r="O304" s="86"/>
      <c r="P304" s="224">
        <f>O304*H304</f>
        <v>0</v>
      </c>
      <c r="Q304" s="224">
        <v>0.023</v>
      </c>
      <c r="R304" s="224">
        <f>Q304*H304</f>
        <v>0.59799999999999998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203</v>
      </c>
      <c r="AT304" s="226" t="s">
        <v>246</v>
      </c>
      <c r="AU304" s="226" t="s">
        <v>78</v>
      </c>
      <c r="AY304" s="19" t="s">
        <v>149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76</v>
      </c>
      <c r="BK304" s="227">
        <f>ROUND(I304*H304,2)</f>
        <v>0</v>
      </c>
      <c r="BL304" s="19" t="s">
        <v>155</v>
      </c>
      <c r="BM304" s="226" t="s">
        <v>443</v>
      </c>
    </row>
    <row r="305" s="2" customFormat="1" ht="16.5" customHeight="1">
      <c r="A305" s="40"/>
      <c r="B305" s="41"/>
      <c r="C305" s="215" t="s">
        <v>444</v>
      </c>
      <c r="D305" s="215" t="s">
        <v>151</v>
      </c>
      <c r="E305" s="216" t="s">
        <v>445</v>
      </c>
      <c r="F305" s="217" t="s">
        <v>446</v>
      </c>
      <c r="G305" s="218" t="s">
        <v>382</v>
      </c>
      <c r="H305" s="219">
        <v>1</v>
      </c>
      <c r="I305" s="220"/>
      <c r="J305" s="221">
        <f>ROUND(I305*H305,2)</f>
        <v>0</v>
      </c>
      <c r="K305" s="217" t="s">
        <v>399</v>
      </c>
      <c r="L305" s="46"/>
      <c r="M305" s="222" t="s">
        <v>19</v>
      </c>
      <c r="N305" s="223" t="s">
        <v>40</v>
      </c>
      <c r="O305" s="86"/>
      <c r="P305" s="224">
        <f>O305*H305</f>
        <v>0</v>
      </c>
      <c r="Q305" s="224">
        <v>0.42368</v>
      </c>
      <c r="R305" s="224">
        <f>Q305*H305</f>
        <v>0.42368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155</v>
      </c>
      <c r="AT305" s="226" t="s">
        <v>151</v>
      </c>
      <c r="AU305" s="226" t="s">
        <v>78</v>
      </c>
      <c r="AY305" s="19" t="s">
        <v>149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76</v>
      </c>
      <c r="BK305" s="227">
        <f>ROUND(I305*H305,2)</f>
        <v>0</v>
      </c>
      <c r="BL305" s="19" t="s">
        <v>155</v>
      </c>
      <c r="BM305" s="226" t="s">
        <v>447</v>
      </c>
    </row>
    <row r="306" s="2" customFormat="1">
      <c r="A306" s="40"/>
      <c r="B306" s="41"/>
      <c r="C306" s="42"/>
      <c r="D306" s="228" t="s">
        <v>162</v>
      </c>
      <c r="E306" s="42"/>
      <c r="F306" s="229" t="s">
        <v>448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162</v>
      </c>
      <c r="AU306" s="19" t="s">
        <v>78</v>
      </c>
    </row>
    <row r="307" s="2" customFormat="1" ht="16.5" customHeight="1">
      <c r="A307" s="40"/>
      <c r="B307" s="41"/>
      <c r="C307" s="215" t="s">
        <v>449</v>
      </c>
      <c r="D307" s="215" t="s">
        <v>151</v>
      </c>
      <c r="E307" s="216" t="s">
        <v>450</v>
      </c>
      <c r="F307" s="217" t="s">
        <v>451</v>
      </c>
      <c r="G307" s="218" t="s">
        <v>382</v>
      </c>
      <c r="H307" s="219">
        <v>9</v>
      </c>
      <c r="I307" s="220"/>
      <c r="J307" s="221">
        <f>ROUND(I307*H307,2)</f>
        <v>0</v>
      </c>
      <c r="K307" s="217" t="s">
        <v>399</v>
      </c>
      <c r="L307" s="46"/>
      <c r="M307" s="222" t="s">
        <v>19</v>
      </c>
      <c r="N307" s="223" t="s">
        <v>40</v>
      </c>
      <c r="O307" s="86"/>
      <c r="P307" s="224">
        <f>O307*H307</f>
        <v>0</v>
      </c>
      <c r="Q307" s="224">
        <v>0.42080000000000001</v>
      </c>
      <c r="R307" s="224">
        <f>Q307*H307</f>
        <v>3.7871999999999999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155</v>
      </c>
      <c r="AT307" s="226" t="s">
        <v>151</v>
      </c>
      <c r="AU307" s="226" t="s">
        <v>78</v>
      </c>
      <c r="AY307" s="19" t="s">
        <v>149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76</v>
      </c>
      <c r="BK307" s="227">
        <f>ROUND(I307*H307,2)</f>
        <v>0</v>
      </c>
      <c r="BL307" s="19" t="s">
        <v>155</v>
      </c>
      <c r="BM307" s="226" t="s">
        <v>452</v>
      </c>
    </row>
    <row r="308" s="2" customFormat="1">
      <c r="A308" s="40"/>
      <c r="B308" s="41"/>
      <c r="C308" s="42"/>
      <c r="D308" s="228" t="s">
        <v>162</v>
      </c>
      <c r="E308" s="42"/>
      <c r="F308" s="229" t="s">
        <v>453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162</v>
      </c>
      <c r="AU308" s="19" t="s">
        <v>78</v>
      </c>
    </row>
    <row r="309" s="2" customFormat="1" ht="24.15" customHeight="1">
      <c r="A309" s="40"/>
      <c r="B309" s="41"/>
      <c r="C309" s="215" t="s">
        <v>454</v>
      </c>
      <c r="D309" s="215" t="s">
        <v>151</v>
      </c>
      <c r="E309" s="216" t="s">
        <v>455</v>
      </c>
      <c r="F309" s="217" t="s">
        <v>456</v>
      </c>
      <c r="G309" s="218" t="s">
        <v>382</v>
      </c>
      <c r="H309" s="219">
        <v>17</v>
      </c>
      <c r="I309" s="220"/>
      <c r="J309" s="221">
        <f>ROUND(I309*H309,2)</f>
        <v>0</v>
      </c>
      <c r="K309" s="217" t="s">
        <v>399</v>
      </c>
      <c r="L309" s="46"/>
      <c r="M309" s="222" t="s">
        <v>19</v>
      </c>
      <c r="N309" s="223" t="s">
        <v>40</v>
      </c>
      <c r="O309" s="86"/>
      <c r="P309" s="224">
        <f>O309*H309</f>
        <v>0</v>
      </c>
      <c r="Q309" s="224">
        <v>0.31108000000000002</v>
      </c>
      <c r="R309" s="224">
        <f>Q309*H309</f>
        <v>5.2883600000000008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155</v>
      </c>
      <c r="AT309" s="226" t="s">
        <v>151</v>
      </c>
      <c r="AU309" s="226" t="s">
        <v>78</v>
      </c>
      <c r="AY309" s="19" t="s">
        <v>149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76</v>
      </c>
      <c r="BK309" s="227">
        <f>ROUND(I309*H309,2)</f>
        <v>0</v>
      </c>
      <c r="BL309" s="19" t="s">
        <v>155</v>
      </c>
      <c r="BM309" s="226" t="s">
        <v>457</v>
      </c>
    </row>
    <row r="310" s="2" customFormat="1">
      <c r="A310" s="40"/>
      <c r="B310" s="41"/>
      <c r="C310" s="42"/>
      <c r="D310" s="228" t="s">
        <v>162</v>
      </c>
      <c r="E310" s="42"/>
      <c r="F310" s="229" t="s">
        <v>458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162</v>
      </c>
      <c r="AU310" s="19" t="s">
        <v>78</v>
      </c>
    </row>
    <row r="311" s="12" customFormat="1" ht="22.8" customHeight="1">
      <c r="A311" s="12"/>
      <c r="B311" s="199"/>
      <c r="C311" s="200"/>
      <c r="D311" s="201" t="s">
        <v>68</v>
      </c>
      <c r="E311" s="213" t="s">
        <v>211</v>
      </c>
      <c r="F311" s="213" t="s">
        <v>459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SUM(P312:P383)</f>
        <v>0</v>
      </c>
      <c r="Q311" s="207"/>
      <c r="R311" s="208">
        <f>SUM(R312:R383)</f>
        <v>253.69640000000001</v>
      </c>
      <c r="S311" s="207"/>
      <c r="T311" s="209">
        <f>SUM(T312:T383)</f>
        <v>0.67600000000000005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76</v>
      </c>
      <c r="AT311" s="211" t="s">
        <v>68</v>
      </c>
      <c r="AU311" s="211" t="s">
        <v>76</v>
      </c>
      <c r="AY311" s="210" t="s">
        <v>149</v>
      </c>
      <c r="BK311" s="212">
        <f>SUM(BK312:BK383)</f>
        <v>0</v>
      </c>
    </row>
    <row r="312" s="2" customFormat="1" ht="16.5" customHeight="1">
      <c r="A312" s="40"/>
      <c r="B312" s="41"/>
      <c r="C312" s="215" t="s">
        <v>460</v>
      </c>
      <c r="D312" s="215" t="s">
        <v>151</v>
      </c>
      <c r="E312" s="216" t="s">
        <v>461</v>
      </c>
      <c r="F312" s="217" t="s">
        <v>462</v>
      </c>
      <c r="G312" s="218" t="s">
        <v>382</v>
      </c>
      <c r="H312" s="219">
        <v>18</v>
      </c>
      <c r="I312" s="220"/>
      <c r="J312" s="221">
        <f>ROUND(I312*H312,2)</f>
        <v>0</v>
      </c>
      <c r="K312" s="217" t="s">
        <v>399</v>
      </c>
      <c r="L312" s="46"/>
      <c r="M312" s="222" t="s">
        <v>19</v>
      </c>
      <c r="N312" s="223" t="s">
        <v>40</v>
      </c>
      <c r="O312" s="86"/>
      <c r="P312" s="224">
        <f>O312*H312</f>
        <v>0</v>
      </c>
      <c r="Q312" s="224">
        <v>0.00069999999999999999</v>
      </c>
      <c r="R312" s="224">
        <f>Q312*H312</f>
        <v>0.0126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155</v>
      </c>
      <c r="AT312" s="226" t="s">
        <v>151</v>
      </c>
      <c r="AU312" s="226" t="s">
        <v>78</v>
      </c>
      <c r="AY312" s="19" t="s">
        <v>149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76</v>
      </c>
      <c r="BK312" s="227">
        <f>ROUND(I312*H312,2)</f>
        <v>0</v>
      </c>
      <c r="BL312" s="19" t="s">
        <v>155</v>
      </c>
      <c r="BM312" s="226" t="s">
        <v>463</v>
      </c>
    </row>
    <row r="313" s="2" customFormat="1">
      <c r="A313" s="40"/>
      <c r="B313" s="41"/>
      <c r="C313" s="42"/>
      <c r="D313" s="228" t="s">
        <v>162</v>
      </c>
      <c r="E313" s="42"/>
      <c r="F313" s="229" t="s">
        <v>464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162</v>
      </c>
      <c r="AU313" s="19" t="s">
        <v>78</v>
      </c>
    </row>
    <row r="314" s="2" customFormat="1" ht="16.5" customHeight="1">
      <c r="A314" s="40"/>
      <c r="B314" s="41"/>
      <c r="C314" s="215" t="s">
        <v>465</v>
      </c>
      <c r="D314" s="215" t="s">
        <v>151</v>
      </c>
      <c r="E314" s="216" t="s">
        <v>466</v>
      </c>
      <c r="F314" s="217" t="s">
        <v>467</v>
      </c>
      <c r="G314" s="218" t="s">
        <v>382</v>
      </c>
      <c r="H314" s="219">
        <v>8</v>
      </c>
      <c r="I314" s="220"/>
      <c r="J314" s="221">
        <f>ROUND(I314*H314,2)</f>
        <v>0</v>
      </c>
      <c r="K314" s="217" t="s">
        <v>399</v>
      </c>
      <c r="L314" s="46"/>
      <c r="M314" s="222" t="s">
        <v>19</v>
      </c>
      <c r="N314" s="223" t="s">
        <v>40</v>
      </c>
      <c r="O314" s="86"/>
      <c r="P314" s="224">
        <f>O314*H314</f>
        <v>0</v>
      </c>
      <c r="Q314" s="224">
        <v>0.11241</v>
      </c>
      <c r="R314" s="224">
        <f>Q314*H314</f>
        <v>0.89927999999999997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155</v>
      </c>
      <c r="AT314" s="226" t="s">
        <v>151</v>
      </c>
      <c r="AU314" s="226" t="s">
        <v>78</v>
      </c>
      <c r="AY314" s="19" t="s">
        <v>149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76</v>
      </c>
      <c r="BK314" s="227">
        <f>ROUND(I314*H314,2)</f>
        <v>0</v>
      </c>
      <c r="BL314" s="19" t="s">
        <v>155</v>
      </c>
      <c r="BM314" s="226" t="s">
        <v>468</v>
      </c>
    </row>
    <row r="315" s="2" customFormat="1">
      <c r="A315" s="40"/>
      <c r="B315" s="41"/>
      <c r="C315" s="42"/>
      <c r="D315" s="228" t="s">
        <v>162</v>
      </c>
      <c r="E315" s="42"/>
      <c r="F315" s="229" t="s">
        <v>469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162</v>
      </c>
      <c r="AU315" s="19" t="s">
        <v>78</v>
      </c>
    </row>
    <row r="316" s="2" customFormat="1" ht="16.5" customHeight="1">
      <c r="A316" s="40"/>
      <c r="B316" s="41"/>
      <c r="C316" s="267" t="s">
        <v>470</v>
      </c>
      <c r="D316" s="267" t="s">
        <v>246</v>
      </c>
      <c r="E316" s="268" t="s">
        <v>471</v>
      </c>
      <c r="F316" s="269" t="s">
        <v>472</v>
      </c>
      <c r="G316" s="270" t="s">
        <v>382</v>
      </c>
      <c r="H316" s="271">
        <v>8</v>
      </c>
      <c r="I316" s="272"/>
      <c r="J316" s="273">
        <f>ROUND(I316*H316,2)</f>
        <v>0</v>
      </c>
      <c r="K316" s="269" t="s">
        <v>160</v>
      </c>
      <c r="L316" s="274"/>
      <c r="M316" s="275" t="s">
        <v>19</v>
      </c>
      <c r="N316" s="276" t="s">
        <v>40</v>
      </c>
      <c r="O316" s="86"/>
      <c r="P316" s="224">
        <f>O316*H316</f>
        <v>0</v>
      </c>
      <c r="Q316" s="224">
        <v>0.0061000000000000004</v>
      </c>
      <c r="R316" s="224">
        <f>Q316*H316</f>
        <v>0.048800000000000003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203</v>
      </c>
      <c r="AT316" s="226" t="s">
        <v>246</v>
      </c>
      <c r="AU316" s="226" t="s">
        <v>78</v>
      </c>
      <c r="AY316" s="19" t="s">
        <v>149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76</v>
      </c>
      <c r="BK316" s="227">
        <f>ROUND(I316*H316,2)</f>
        <v>0</v>
      </c>
      <c r="BL316" s="19" t="s">
        <v>155</v>
      </c>
      <c r="BM316" s="226" t="s">
        <v>473</v>
      </c>
    </row>
    <row r="317" s="2" customFormat="1" ht="16.5" customHeight="1">
      <c r="A317" s="40"/>
      <c r="B317" s="41"/>
      <c r="C317" s="267" t="s">
        <v>474</v>
      </c>
      <c r="D317" s="267" t="s">
        <v>246</v>
      </c>
      <c r="E317" s="268" t="s">
        <v>475</v>
      </c>
      <c r="F317" s="269" t="s">
        <v>476</v>
      </c>
      <c r="G317" s="270" t="s">
        <v>382</v>
      </c>
      <c r="H317" s="271">
        <v>8</v>
      </c>
      <c r="I317" s="272"/>
      <c r="J317" s="273">
        <f>ROUND(I317*H317,2)</f>
        <v>0</v>
      </c>
      <c r="K317" s="269" t="s">
        <v>399</v>
      </c>
      <c r="L317" s="274"/>
      <c r="M317" s="275" t="s">
        <v>19</v>
      </c>
      <c r="N317" s="276" t="s">
        <v>40</v>
      </c>
      <c r="O317" s="86"/>
      <c r="P317" s="224">
        <f>O317*H317</f>
        <v>0</v>
      </c>
      <c r="Q317" s="224">
        <v>0.0030000000000000001</v>
      </c>
      <c r="R317" s="224">
        <f>Q317*H317</f>
        <v>0.024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203</v>
      </c>
      <c r="AT317" s="226" t="s">
        <v>246</v>
      </c>
      <c r="AU317" s="226" t="s">
        <v>78</v>
      </c>
      <c r="AY317" s="19" t="s">
        <v>149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76</v>
      </c>
      <c r="BK317" s="227">
        <f>ROUND(I317*H317,2)</f>
        <v>0</v>
      </c>
      <c r="BL317" s="19" t="s">
        <v>155</v>
      </c>
      <c r="BM317" s="226" t="s">
        <v>477</v>
      </c>
    </row>
    <row r="318" s="2" customFormat="1" ht="16.5" customHeight="1">
      <c r="A318" s="40"/>
      <c r="B318" s="41"/>
      <c r="C318" s="267" t="s">
        <v>478</v>
      </c>
      <c r="D318" s="267" t="s">
        <v>246</v>
      </c>
      <c r="E318" s="268" t="s">
        <v>479</v>
      </c>
      <c r="F318" s="269" t="s">
        <v>480</v>
      </c>
      <c r="G318" s="270" t="s">
        <v>382</v>
      </c>
      <c r="H318" s="271">
        <v>26</v>
      </c>
      <c r="I318" s="272"/>
      <c r="J318" s="273">
        <f>ROUND(I318*H318,2)</f>
        <v>0</v>
      </c>
      <c r="K318" s="269" t="s">
        <v>399</v>
      </c>
      <c r="L318" s="274"/>
      <c r="M318" s="275" t="s">
        <v>19</v>
      </c>
      <c r="N318" s="276" t="s">
        <v>40</v>
      </c>
      <c r="O318" s="86"/>
      <c r="P318" s="224">
        <f>O318*H318</f>
        <v>0</v>
      </c>
      <c r="Q318" s="224">
        <v>0.00035</v>
      </c>
      <c r="R318" s="224">
        <f>Q318*H318</f>
        <v>0.0091000000000000004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203</v>
      </c>
      <c r="AT318" s="226" t="s">
        <v>246</v>
      </c>
      <c r="AU318" s="226" t="s">
        <v>78</v>
      </c>
      <c r="AY318" s="19" t="s">
        <v>149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76</v>
      </c>
      <c r="BK318" s="227">
        <f>ROUND(I318*H318,2)</f>
        <v>0</v>
      </c>
      <c r="BL318" s="19" t="s">
        <v>155</v>
      </c>
      <c r="BM318" s="226" t="s">
        <v>481</v>
      </c>
    </row>
    <row r="319" s="2" customFormat="1" ht="16.5" customHeight="1">
      <c r="A319" s="40"/>
      <c r="B319" s="41"/>
      <c r="C319" s="215" t="s">
        <v>482</v>
      </c>
      <c r="D319" s="215" t="s">
        <v>151</v>
      </c>
      <c r="E319" s="216" t="s">
        <v>483</v>
      </c>
      <c r="F319" s="217" t="s">
        <v>484</v>
      </c>
      <c r="G319" s="218" t="s">
        <v>191</v>
      </c>
      <c r="H319" s="219">
        <v>55</v>
      </c>
      <c r="I319" s="220"/>
      <c r="J319" s="221">
        <f>ROUND(I319*H319,2)</f>
        <v>0</v>
      </c>
      <c r="K319" s="217" t="s">
        <v>240</v>
      </c>
      <c r="L319" s="46"/>
      <c r="M319" s="222" t="s">
        <v>19</v>
      </c>
      <c r="N319" s="223" t="s">
        <v>40</v>
      </c>
      <c r="O319" s="86"/>
      <c r="P319" s="224">
        <f>O319*H319</f>
        <v>0</v>
      </c>
      <c r="Q319" s="224">
        <v>0.00010000000000000001</v>
      </c>
      <c r="R319" s="224">
        <f>Q319*H319</f>
        <v>0.0055000000000000005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155</v>
      </c>
      <c r="AT319" s="226" t="s">
        <v>151</v>
      </c>
      <c r="AU319" s="226" t="s">
        <v>78</v>
      </c>
      <c r="AY319" s="19" t="s">
        <v>149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76</v>
      </c>
      <c r="BK319" s="227">
        <f>ROUND(I319*H319,2)</f>
        <v>0</v>
      </c>
      <c r="BL319" s="19" t="s">
        <v>155</v>
      </c>
      <c r="BM319" s="226" t="s">
        <v>485</v>
      </c>
    </row>
    <row r="320" s="2" customFormat="1">
      <c r="A320" s="40"/>
      <c r="B320" s="41"/>
      <c r="C320" s="42"/>
      <c r="D320" s="228" t="s">
        <v>162</v>
      </c>
      <c r="E320" s="42"/>
      <c r="F320" s="229" t="s">
        <v>486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162</v>
      </c>
      <c r="AU320" s="19" t="s">
        <v>78</v>
      </c>
    </row>
    <row r="321" s="2" customFormat="1" ht="21.75" customHeight="1">
      <c r="A321" s="40"/>
      <c r="B321" s="41"/>
      <c r="C321" s="215" t="s">
        <v>487</v>
      </c>
      <c r="D321" s="215" t="s">
        <v>151</v>
      </c>
      <c r="E321" s="216" t="s">
        <v>488</v>
      </c>
      <c r="F321" s="217" t="s">
        <v>489</v>
      </c>
      <c r="G321" s="218" t="s">
        <v>191</v>
      </c>
      <c r="H321" s="219">
        <v>55</v>
      </c>
      <c r="I321" s="220"/>
      <c r="J321" s="221">
        <f>ROUND(I321*H321,2)</f>
        <v>0</v>
      </c>
      <c r="K321" s="217" t="s">
        <v>240</v>
      </c>
      <c r="L321" s="46"/>
      <c r="M321" s="222" t="s">
        <v>19</v>
      </c>
      <c r="N321" s="223" t="s">
        <v>40</v>
      </c>
      <c r="O321" s="86"/>
      <c r="P321" s="224">
        <f>O321*H321</f>
        <v>0</v>
      </c>
      <c r="Q321" s="224">
        <v>0.00038000000000000002</v>
      </c>
      <c r="R321" s="224">
        <f>Q321*H321</f>
        <v>0.020900000000000002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155</v>
      </c>
      <c r="AT321" s="226" t="s">
        <v>151</v>
      </c>
      <c r="AU321" s="226" t="s">
        <v>78</v>
      </c>
      <c r="AY321" s="19" t="s">
        <v>149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76</v>
      </c>
      <c r="BK321" s="227">
        <f>ROUND(I321*H321,2)</f>
        <v>0</v>
      </c>
      <c r="BL321" s="19" t="s">
        <v>155</v>
      </c>
      <c r="BM321" s="226" t="s">
        <v>490</v>
      </c>
    </row>
    <row r="322" s="2" customFormat="1">
      <c r="A322" s="40"/>
      <c r="B322" s="41"/>
      <c r="C322" s="42"/>
      <c r="D322" s="228" t="s">
        <v>162</v>
      </c>
      <c r="E322" s="42"/>
      <c r="F322" s="229" t="s">
        <v>491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162</v>
      </c>
      <c r="AU322" s="19" t="s">
        <v>78</v>
      </c>
    </row>
    <row r="323" s="2" customFormat="1" ht="37.8" customHeight="1">
      <c r="A323" s="40"/>
      <c r="B323" s="41"/>
      <c r="C323" s="215" t="s">
        <v>492</v>
      </c>
      <c r="D323" s="215" t="s">
        <v>151</v>
      </c>
      <c r="E323" s="216" t="s">
        <v>493</v>
      </c>
      <c r="F323" s="217" t="s">
        <v>494</v>
      </c>
      <c r="G323" s="218" t="s">
        <v>191</v>
      </c>
      <c r="H323" s="219">
        <v>1053</v>
      </c>
      <c r="I323" s="220"/>
      <c r="J323" s="221">
        <f>ROUND(I323*H323,2)</f>
        <v>0</v>
      </c>
      <c r="K323" s="217" t="s">
        <v>160</v>
      </c>
      <c r="L323" s="46"/>
      <c r="M323" s="222" t="s">
        <v>19</v>
      </c>
      <c r="N323" s="223" t="s">
        <v>40</v>
      </c>
      <c r="O323" s="86"/>
      <c r="P323" s="224">
        <f>O323*H323</f>
        <v>0</v>
      </c>
      <c r="Q323" s="224">
        <v>0.089779999999999999</v>
      </c>
      <c r="R323" s="224">
        <f>Q323*H323</f>
        <v>94.538340000000005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155</v>
      </c>
      <c r="AT323" s="226" t="s">
        <v>151</v>
      </c>
      <c r="AU323" s="226" t="s">
        <v>78</v>
      </c>
      <c r="AY323" s="19" t="s">
        <v>149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76</v>
      </c>
      <c r="BK323" s="227">
        <f>ROUND(I323*H323,2)</f>
        <v>0</v>
      </c>
      <c r="BL323" s="19" t="s">
        <v>155</v>
      </c>
      <c r="BM323" s="226" t="s">
        <v>495</v>
      </c>
    </row>
    <row r="324" s="2" customFormat="1">
      <c r="A324" s="40"/>
      <c r="B324" s="41"/>
      <c r="C324" s="42"/>
      <c r="D324" s="228" t="s">
        <v>162</v>
      </c>
      <c r="E324" s="42"/>
      <c r="F324" s="229" t="s">
        <v>496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162</v>
      </c>
      <c r="AU324" s="19" t="s">
        <v>78</v>
      </c>
    </row>
    <row r="325" s="13" customFormat="1">
      <c r="A325" s="13"/>
      <c r="B325" s="233"/>
      <c r="C325" s="234"/>
      <c r="D325" s="235" t="s">
        <v>164</v>
      </c>
      <c r="E325" s="236" t="s">
        <v>19</v>
      </c>
      <c r="F325" s="237" t="s">
        <v>209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164</v>
      </c>
      <c r="AU325" s="243" t="s">
        <v>78</v>
      </c>
      <c r="AV325" s="13" t="s">
        <v>76</v>
      </c>
      <c r="AW325" s="13" t="s">
        <v>31</v>
      </c>
      <c r="AX325" s="13" t="s">
        <v>69</v>
      </c>
      <c r="AY325" s="243" t="s">
        <v>149</v>
      </c>
    </row>
    <row r="326" s="14" customFormat="1">
      <c r="A326" s="14"/>
      <c r="B326" s="244"/>
      <c r="C326" s="245"/>
      <c r="D326" s="235" t="s">
        <v>164</v>
      </c>
      <c r="E326" s="246" t="s">
        <v>19</v>
      </c>
      <c r="F326" s="247" t="s">
        <v>210</v>
      </c>
      <c r="G326" s="245"/>
      <c r="H326" s="248">
        <v>653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164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149</v>
      </c>
    </row>
    <row r="327" s="13" customFormat="1">
      <c r="A327" s="13"/>
      <c r="B327" s="233"/>
      <c r="C327" s="234"/>
      <c r="D327" s="235" t="s">
        <v>164</v>
      </c>
      <c r="E327" s="236" t="s">
        <v>19</v>
      </c>
      <c r="F327" s="237" t="s">
        <v>497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164</v>
      </c>
      <c r="AU327" s="243" t="s">
        <v>78</v>
      </c>
      <c r="AV327" s="13" t="s">
        <v>76</v>
      </c>
      <c r="AW327" s="13" t="s">
        <v>31</v>
      </c>
      <c r="AX327" s="13" t="s">
        <v>69</v>
      </c>
      <c r="AY327" s="243" t="s">
        <v>149</v>
      </c>
    </row>
    <row r="328" s="14" customFormat="1">
      <c r="A328" s="14"/>
      <c r="B328" s="244"/>
      <c r="C328" s="245"/>
      <c r="D328" s="235" t="s">
        <v>164</v>
      </c>
      <c r="E328" s="246" t="s">
        <v>19</v>
      </c>
      <c r="F328" s="247" t="s">
        <v>498</v>
      </c>
      <c r="G328" s="245"/>
      <c r="H328" s="248">
        <v>400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164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149</v>
      </c>
    </row>
    <row r="329" s="15" customFormat="1">
      <c r="A329" s="15"/>
      <c r="B329" s="255"/>
      <c r="C329" s="256"/>
      <c r="D329" s="235" t="s">
        <v>164</v>
      </c>
      <c r="E329" s="257" t="s">
        <v>19</v>
      </c>
      <c r="F329" s="258" t="s">
        <v>166</v>
      </c>
      <c r="G329" s="256"/>
      <c r="H329" s="259">
        <v>1053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164</v>
      </c>
      <c r="AU329" s="265" t="s">
        <v>78</v>
      </c>
      <c r="AV329" s="15" t="s">
        <v>155</v>
      </c>
      <c r="AW329" s="15" t="s">
        <v>31</v>
      </c>
      <c r="AX329" s="15" t="s">
        <v>76</v>
      </c>
      <c r="AY329" s="265" t="s">
        <v>149</v>
      </c>
    </row>
    <row r="330" s="2" customFormat="1" ht="16.5" customHeight="1">
      <c r="A330" s="40"/>
      <c r="B330" s="41"/>
      <c r="C330" s="267" t="s">
        <v>499</v>
      </c>
      <c r="D330" s="267" t="s">
        <v>246</v>
      </c>
      <c r="E330" s="268" t="s">
        <v>500</v>
      </c>
      <c r="F330" s="269" t="s">
        <v>501</v>
      </c>
      <c r="G330" s="270" t="s">
        <v>159</v>
      </c>
      <c r="H330" s="271">
        <v>40</v>
      </c>
      <c r="I330" s="272"/>
      <c r="J330" s="273">
        <f>ROUND(I330*H330,2)</f>
        <v>0</v>
      </c>
      <c r="K330" s="269" t="s">
        <v>160</v>
      </c>
      <c r="L330" s="274"/>
      <c r="M330" s="275" t="s">
        <v>19</v>
      </c>
      <c r="N330" s="276" t="s">
        <v>40</v>
      </c>
      <c r="O330" s="86"/>
      <c r="P330" s="224">
        <f>O330*H330</f>
        <v>0</v>
      </c>
      <c r="Q330" s="224">
        <v>0.222</v>
      </c>
      <c r="R330" s="224">
        <f>Q330*H330</f>
        <v>8.8800000000000008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203</v>
      </c>
      <c r="AT330" s="226" t="s">
        <v>246</v>
      </c>
      <c r="AU330" s="226" t="s">
        <v>78</v>
      </c>
      <c r="AY330" s="19" t="s">
        <v>149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76</v>
      </c>
      <c r="BK330" s="227">
        <f>ROUND(I330*H330,2)</f>
        <v>0</v>
      </c>
      <c r="BL330" s="19" t="s">
        <v>155</v>
      </c>
      <c r="BM330" s="226" t="s">
        <v>502</v>
      </c>
    </row>
    <row r="331" s="13" customFormat="1">
      <c r="A331" s="13"/>
      <c r="B331" s="233"/>
      <c r="C331" s="234"/>
      <c r="D331" s="235" t="s">
        <v>164</v>
      </c>
      <c r="E331" s="236" t="s">
        <v>19</v>
      </c>
      <c r="F331" s="237" t="s">
        <v>497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164</v>
      </c>
      <c r="AU331" s="243" t="s">
        <v>78</v>
      </c>
      <c r="AV331" s="13" t="s">
        <v>76</v>
      </c>
      <c r="AW331" s="13" t="s">
        <v>31</v>
      </c>
      <c r="AX331" s="13" t="s">
        <v>69</v>
      </c>
      <c r="AY331" s="243" t="s">
        <v>149</v>
      </c>
    </row>
    <row r="332" s="14" customFormat="1">
      <c r="A332" s="14"/>
      <c r="B332" s="244"/>
      <c r="C332" s="245"/>
      <c r="D332" s="235" t="s">
        <v>164</v>
      </c>
      <c r="E332" s="246" t="s">
        <v>19</v>
      </c>
      <c r="F332" s="247" t="s">
        <v>503</v>
      </c>
      <c r="G332" s="245"/>
      <c r="H332" s="248">
        <v>40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164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149</v>
      </c>
    </row>
    <row r="333" s="15" customFormat="1">
      <c r="A333" s="15"/>
      <c r="B333" s="255"/>
      <c r="C333" s="256"/>
      <c r="D333" s="235" t="s">
        <v>164</v>
      </c>
      <c r="E333" s="257" t="s">
        <v>19</v>
      </c>
      <c r="F333" s="258" t="s">
        <v>166</v>
      </c>
      <c r="G333" s="256"/>
      <c r="H333" s="259">
        <v>40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164</v>
      </c>
      <c r="AU333" s="265" t="s">
        <v>78</v>
      </c>
      <c r="AV333" s="15" t="s">
        <v>155</v>
      </c>
      <c r="AW333" s="15" t="s">
        <v>31</v>
      </c>
      <c r="AX333" s="15" t="s">
        <v>76</v>
      </c>
      <c r="AY333" s="265" t="s">
        <v>149</v>
      </c>
    </row>
    <row r="334" s="2" customFormat="1" ht="24.15" customHeight="1">
      <c r="A334" s="40"/>
      <c r="B334" s="41"/>
      <c r="C334" s="215" t="s">
        <v>504</v>
      </c>
      <c r="D334" s="215" t="s">
        <v>151</v>
      </c>
      <c r="E334" s="216" t="s">
        <v>505</v>
      </c>
      <c r="F334" s="217" t="s">
        <v>506</v>
      </c>
      <c r="G334" s="218" t="s">
        <v>191</v>
      </c>
      <c r="H334" s="219">
        <v>268</v>
      </c>
      <c r="I334" s="220"/>
      <c r="J334" s="221">
        <f>ROUND(I334*H334,2)</f>
        <v>0</v>
      </c>
      <c r="K334" s="217" t="s">
        <v>160</v>
      </c>
      <c r="L334" s="46"/>
      <c r="M334" s="222" t="s">
        <v>19</v>
      </c>
      <c r="N334" s="223" t="s">
        <v>40</v>
      </c>
      <c r="O334" s="86"/>
      <c r="P334" s="224">
        <f>O334*H334</f>
        <v>0</v>
      </c>
      <c r="Q334" s="224">
        <v>0.15540000000000001</v>
      </c>
      <c r="R334" s="224">
        <f>Q334*H334</f>
        <v>41.647200000000005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155</v>
      </c>
      <c r="AT334" s="226" t="s">
        <v>151</v>
      </c>
      <c r="AU334" s="226" t="s">
        <v>78</v>
      </c>
      <c r="AY334" s="19" t="s">
        <v>149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76</v>
      </c>
      <c r="BK334" s="227">
        <f>ROUND(I334*H334,2)</f>
        <v>0</v>
      </c>
      <c r="BL334" s="19" t="s">
        <v>155</v>
      </c>
      <c r="BM334" s="226" t="s">
        <v>507</v>
      </c>
    </row>
    <row r="335" s="2" customFormat="1">
      <c r="A335" s="40"/>
      <c r="B335" s="41"/>
      <c r="C335" s="42"/>
      <c r="D335" s="228" t="s">
        <v>162</v>
      </c>
      <c r="E335" s="42"/>
      <c r="F335" s="229" t="s">
        <v>508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162</v>
      </c>
      <c r="AU335" s="19" t="s">
        <v>78</v>
      </c>
    </row>
    <row r="336" s="14" customFormat="1">
      <c r="A336" s="14"/>
      <c r="B336" s="244"/>
      <c r="C336" s="245"/>
      <c r="D336" s="235" t="s">
        <v>164</v>
      </c>
      <c r="E336" s="246" t="s">
        <v>19</v>
      </c>
      <c r="F336" s="247" t="s">
        <v>202</v>
      </c>
      <c r="G336" s="245"/>
      <c r="H336" s="248">
        <v>268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164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149</v>
      </c>
    </row>
    <row r="337" s="15" customFormat="1">
      <c r="A337" s="15"/>
      <c r="B337" s="255"/>
      <c r="C337" s="256"/>
      <c r="D337" s="235" t="s">
        <v>164</v>
      </c>
      <c r="E337" s="257" t="s">
        <v>19</v>
      </c>
      <c r="F337" s="258" t="s">
        <v>166</v>
      </c>
      <c r="G337" s="256"/>
      <c r="H337" s="259">
        <v>268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164</v>
      </c>
      <c r="AU337" s="265" t="s">
        <v>78</v>
      </c>
      <c r="AV337" s="15" t="s">
        <v>155</v>
      </c>
      <c r="AW337" s="15" t="s">
        <v>31</v>
      </c>
      <c r="AX337" s="15" t="s">
        <v>76</v>
      </c>
      <c r="AY337" s="265" t="s">
        <v>149</v>
      </c>
    </row>
    <row r="338" s="2" customFormat="1" ht="16.5" customHeight="1">
      <c r="A338" s="40"/>
      <c r="B338" s="41"/>
      <c r="C338" s="267" t="s">
        <v>509</v>
      </c>
      <c r="D338" s="267" t="s">
        <v>246</v>
      </c>
      <c r="E338" s="268" t="s">
        <v>510</v>
      </c>
      <c r="F338" s="269" t="s">
        <v>511</v>
      </c>
      <c r="G338" s="270" t="s">
        <v>191</v>
      </c>
      <c r="H338" s="271">
        <v>268</v>
      </c>
      <c r="I338" s="272"/>
      <c r="J338" s="273">
        <f>ROUND(I338*H338,2)</f>
        <v>0</v>
      </c>
      <c r="K338" s="269" t="s">
        <v>160</v>
      </c>
      <c r="L338" s="274"/>
      <c r="M338" s="275" t="s">
        <v>19</v>
      </c>
      <c r="N338" s="276" t="s">
        <v>40</v>
      </c>
      <c r="O338" s="86"/>
      <c r="P338" s="224">
        <f>O338*H338</f>
        <v>0</v>
      </c>
      <c r="Q338" s="224">
        <v>0.080000000000000002</v>
      </c>
      <c r="R338" s="224">
        <f>Q338*H338</f>
        <v>21.440000000000001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203</v>
      </c>
      <c r="AT338" s="226" t="s">
        <v>246</v>
      </c>
      <c r="AU338" s="226" t="s">
        <v>78</v>
      </c>
      <c r="AY338" s="19" t="s">
        <v>149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76</v>
      </c>
      <c r="BK338" s="227">
        <f>ROUND(I338*H338,2)</f>
        <v>0</v>
      </c>
      <c r="BL338" s="19" t="s">
        <v>155</v>
      </c>
      <c r="BM338" s="226" t="s">
        <v>512</v>
      </c>
    </row>
    <row r="339" s="14" customFormat="1">
      <c r="A339" s="14"/>
      <c r="B339" s="244"/>
      <c r="C339" s="245"/>
      <c r="D339" s="235" t="s">
        <v>164</v>
      </c>
      <c r="E339" s="246" t="s">
        <v>19</v>
      </c>
      <c r="F339" s="247" t="s">
        <v>202</v>
      </c>
      <c r="G339" s="245"/>
      <c r="H339" s="248">
        <v>268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164</v>
      </c>
      <c r="AU339" s="254" t="s">
        <v>78</v>
      </c>
      <c r="AV339" s="14" t="s">
        <v>78</v>
      </c>
      <c r="AW339" s="14" t="s">
        <v>31</v>
      </c>
      <c r="AX339" s="14" t="s">
        <v>69</v>
      </c>
      <c r="AY339" s="254" t="s">
        <v>149</v>
      </c>
    </row>
    <row r="340" s="15" customFormat="1">
      <c r="A340" s="15"/>
      <c r="B340" s="255"/>
      <c r="C340" s="256"/>
      <c r="D340" s="235" t="s">
        <v>164</v>
      </c>
      <c r="E340" s="257" t="s">
        <v>19</v>
      </c>
      <c r="F340" s="258" t="s">
        <v>166</v>
      </c>
      <c r="G340" s="256"/>
      <c r="H340" s="259">
        <v>268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5" t="s">
        <v>164</v>
      </c>
      <c r="AU340" s="265" t="s">
        <v>78</v>
      </c>
      <c r="AV340" s="15" t="s">
        <v>155</v>
      </c>
      <c r="AW340" s="15" t="s">
        <v>31</v>
      </c>
      <c r="AX340" s="15" t="s">
        <v>76</v>
      </c>
      <c r="AY340" s="265" t="s">
        <v>149</v>
      </c>
    </row>
    <row r="341" s="2" customFormat="1" ht="24.15" customHeight="1">
      <c r="A341" s="40"/>
      <c r="B341" s="41"/>
      <c r="C341" s="215" t="s">
        <v>513</v>
      </c>
      <c r="D341" s="215" t="s">
        <v>151</v>
      </c>
      <c r="E341" s="216" t="s">
        <v>514</v>
      </c>
      <c r="F341" s="217" t="s">
        <v>515</v>
      </c>
      <c r="G341" s="218" t="s">
        <v>191</v>
      </c>
      <c r="H341" s="219">
        <v>87</v>
      </c>
      <c r="I341" s="220"/>
      <c r="J341" s="221">
        <f>ROUND(I341*H341,2)</f>
        <v>0</v>
      </c>
      <c r="K341" s="217" t="s">
        <v>160</v>
      </c>
      <c r="L341" s="46"/>
      <c r="M341" s="222" t="s">
        <v>19</v>
      </c>
      <c r="N341" s="223" t="s">
        <v>40</v>
      </c>
      <c r="O341" s="86"/>
      <c r="P341" s="224">
        <f>O341*H341</f>
        <v>0</v>
      </c>
      <c r="Q341" s="224">
        <v>0.1295</v>
      </c>
      <c r="R341" s="224">
        <f>Q341*H341</f>
        <v>11.266500000000001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155</v>
      </c>
      <c r="AT341" s="226" t="s">
        <v>151</v>
      </c>
      <c r="AU341" s="226" t="s">
        <v>78</v>
      </c>
      <c r="AY341" s="19" t="s">
        <v>149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76</v>
      </c>
      <c r="BK341" s="227">
        <f>ROUND(I341*H341,2)</f>
        <v>0</v>
      </c>
      <c r="BL341" s="19" t="s">
        <v>155</v>
      </c>
      <c r="BM341" s="226" t="s">
        <v>516</v>
      </c>
    </row>
    <row r="342" s="2" customFormat="1">
      <c r="A342" s="40"/>
      <c r="B342" s="41"/>
      <c r="C342" s="42"/>
      <c r="D342" s="228" t="s">
        <v>162</v>
      </c>
      <c r="E342" s="42"/>
      <c r="F342" s="229" t="s">
        <v>517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162</v>
      </c>
      <c r="AU342" s="19" t="s">
        <v>78</v>
      </c>
    </row>
    <row r="343" s="14" customFormat="1">
      <c r="A343" s="14"/>
      <c r="B343" s="244"/>
      <c r="C343" s="245"/>
      <c r="D343" s="235" t="s">
        <v>164</v>
      </c>
      <c r="E343" s="246" t="s">
        <v>19</v>
      </c>
      <c r="F343" s="247" t="s">
        <v>518</v>
      </c>
      <c r="G343" s="245"/>
      <c r="H343" s="248">
        <v>87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164</v>
      </c>
      <c r="AU343" s="254" t="s">
        <v>78</v>
      </c>
      <c r="AV343" s="14" t="s">
        <v>78</v>
      </c>
      <c r="AW343" s="14" t="s">
        <v>31</v>
      </c>
      <c r="AX343" s="14" t="s">
        <v>76</v>
      </c>
      <c r="AY343" s="254" t="s">
        <v>149</v>
      </c>
    </row>
    <row r="344" s="2" customFormat="1" ht="16.5" customHeight="1">
      <c r="A344" s="40"/>
      <c r="B344" s="41"/>
      <c r="C344" s="267" t="s">
        <v>519</v>
      </c>
      <c r="D344" s="267" t="s">
        <v>246</v>
      </c>
      <c r="E344" s="268" t="s">
        <v>520</v>
      </c>
      <c r="F344" s="269" t="s">
        <v>521</v>
      </c>
      <c r="G344" s="270" t="s">
        <v>191</v>
      </c>
      <c r="H344" s="271">
        <v>87</v>
      </c>
      <c r="I344" s="272"/>
      <c r="J344" s="273">
        <f>ROUND(I344*H344,2)</f>
        <v>0</v>
      </c>
      <c r="K344" s="269" t="s">
        <v>160</v>
      </c>
      <c r="L344" s="274"/>
      <c r="M344" s="275" t="s">
        <v>19</v>
      </c>
      <c r="N344" s="276" t="s">
        <v>40</v>
      </c>
      <c r="O344" s="86"/>
      <c r="P344" s="224">
        <f>O344*H344</f>
        <v>0</v>
      </c>
      <c r="Q344" s="224">
        <v>0.044999999999999998</v>
      </c>
      <c r="R344" s="224">
        <f>Q344*H344</f>
        <v>3.915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203</v>
      </c>
      <c r="AT344" s="226" t="s">
        <v>246</v>
      </c>
      <c r="AU344" s="226" t="s">
        <v>78</v>
      </c>
      <c r="AY344" s="19" t="s">
        <v>149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76</v>
      </c>
      <c r="BK344" s="227">
        <f>ROUND(I344*H344,2)</f>
        <v>0</v>
      </c>
      <c r="BL344" s="19" t="s">
        <v>155</v>
      </c>
      <c r="BM344" s="226" t="s">
        <v>522</v>
      </c>
    </row>
    <row r="345" s="14" customFormat="1">
      <c r="A345" s="14"/>
      <c r="B345" s="244"/>
      <c r="C345" s="245"/>
      <c r="D345" s="235" t="s">
        <v>164</v>
      </c>
      <c r="E345" s="246" t="s">
        <v>19</v>
      </c>
      <c r="F345" s="247" t="s">
        <v>518</v>
      </c>
      <c r="G345" s="245"/>
      <c r="H345" s="248">
        <v>87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164</v>
      </c>
      <c r="AU345" s="254" t="s">
        <v>78</v>
      </c>
      <c r="AV345" s="14" t="s">
        <v>78</v>
      </c>
      <c r="AW345" s="14" t="s">
        <v>31</v>
      </c>
      <c r="AX345" s="14" t="s">
        <v>69</v>
      </c>
      <c r="AY345" s="254" t="s">
        <v>149</v>
      </c>
    </row>
    <row r="346" s="15" customFormat="1">
      <c r="A346" s="15"/>
      <c r="B346" s="255"/>
      <c r="C346" s="256"/>
      <c r="D346" s="235" t="s">
        <v>164</v>
      </c>
      <c r="E346" s="257" t="s">
        <v>19</v>
      </c>
      <c r="F346" s="258" t="s">
        <v>166</v>
      </c>
      <c r="G346" s="256"/>
      <c r="H346" s="259">
        <v>87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164</v>
      </c>
      <c r="AU346" s="265" t="s">
        <v>78</v>
      </c>
      <c r="AV346" s="15" t="s">
        <v>155</v>
      </c>
      <c r="AW346" s="15" t="s">
        <v>31</v>
      </c>
      <c r="AX346" s="15" t="s">
        <v>76</v>
      </c>
      <c r="AY346" s="265" t="s">
        <v>149</v>
      </c>
    </row>
    <row r="347" s="2" customFormat="1" ht="24.15" customHeight="1">
      <c r="A347" s="40"/>
      <c r="B347" s="41"/>
      <c r="C347" s="215" t="s">
        <v>523</v>
      </c>
      <c r="D347" s="215" t="s">
        <v>151</v>
      </c>
      <c r="E347" s="216" t="s">
        <v>524</v>
      </c>
      <c r="F347" s="217" t="s">
        <v>525</v>
      </c>
      <c r="G347" s="218" t="s">
        <v>191</v>
      </c>
      <c r="H347" s="219">
        <v>387</v>
      </c>
      <c r="I347" s="220"/>
      <c r="J347" s="221">
        <f>ROUND(I347*H347,2)</f>
        <v>0</v>
      </c>
      <c r="K347" s="217" t="s">
        <v>160</v>
      </c>
      <c r="L347" s="46"/>
      <c r="M347" s="222" t="s">
        <v>19</v>
      </c>
      <c r="N347" s="223" t="s">
        <v>40</v>
      </c>
      <c r="O347" s="86"/>
      <c r="P347" s="224">
        <f>O347*H347</f>
        <v>0</v>
      </c>
      <c r="Q347" s="224">
        <v>0.16849</v>
      </c>
      <c r="R347" s="224">
        <f>Q347*H347</f>
        <v>65.205629999999999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155</v>
      </c>
      <c r="AT347" s="226" t="s">
        <v>151</v>
      </c>
      <c r="AU347" s="226" t="s">
        <v>78</v>
      </c>
      <c r="AY347" s="19" t="s">
        <v>149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76</v>
      </c>
      <c r="BK347" s="227">
        <f>ROUND(I347*H347,2)</f>
        <v>0</v>
      </c>
      <c r="BL347" s="19" t="s">
        <v>155</v>
      </c>
      <c r="BM347" s="226" t="s">
        <v>526</v>
      </c>
    </row>
    <row r="348" s="2" customFormat="1">
      <c r="A348" s="40"/>
      <c r="B348" s="41"/>
      <c r="C348" s="42"/>
      <c r="D348" s="228" t="s">
        <v>162</v>
      </c>
      <c r="E348" s="42"/>
      <c r="F348" s="229" t="s">
        <v>527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162</v>
      </c>
      <c r="AU348" s="19" t="s">
        <v>78</v>
      </c>
    </row>
    <row r="349" s="13" customFormat="1">
      <c r="A349" s="13"/>
      <c r="B349" s="233"/>
      <c r="C349" s="234"/>
      <c r="D349" s="235" t="s">
        <v>164</v>
      </c>
      <c r="E349" s="236" t="s">
        <v>19</v>
      </c>
      <c r="F349" s="237" t="s">
        <v>194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164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149</v>
      </c>
    </row>
    <row r="350" s="14" customFormat="1">
      <c r="A350" s="14"/>
      <c r="B350" s="244"/>
      <c r="C350" s="245"/>
      <c r="D350" s="235" t="s">
        <v>164</v>
      </c>
      <c r="E350" s="246" t="s">
        <v>19</v>
      </c>
      <c r="F350" s="247" t="s">
        <v>195</v>
      </c>
      <c r="G350" s="245"/>
      <c r="H350" s="248">
        <v>387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164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149</v>
      </c>
    </row>
    <row r="351" s="15" customFormat="1">
      <c r="A351" s="15"/>
      <c r="B351" s="255"/>
      <c r="C351" s="256"/>
      <c r="D351" s="235" t="s">
        <v>164</v>
      </c>
      <c r="E351" s="257" t="s">
        <v>19</v>
      </c>
      <c r="F351" s="258" t="s">
        <v>166</v>
      </c>
      <c r="G351" s="256"/>
      <c r="H351" s="259">
        <v>387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164</v>
      </c>
      <c r="AU351" s="265" t="s">
        <v>78</v>
      </c>
      <c r="AV351" s="15" t="s">
        <v>155</v>
      </c>
      <c r="AW351" s="15" t="s">
        <v>31</v>
      </c>
      <c r="AX351" s="15" t="s">
        <v>76</v>
      </c>
      <c r="AY351" s="265" t="s">
        <v>149</v>
      </c>
    </row>
    <row r="352" s="2" customFormat="1" ht="16.5" customHeight="1">
      <c r="A352" s="40"/>
      <c r="B352" s="41"/>
      <c r="C352" s="267" t="s">
        <v>528</v>
      </c>
      <c r="D352" s="267" t="s">
        <v>246</v>
      </c>
      <c r="E352" s="268" t="s">
        <v>529</v>
      </c>
      <c r="F352" s="269" t="s">
        <v>530</v>
      </c>
      <c r="G352" s="270" t="s">
        <v>191</v>
      </c>
      <c r="H352" s="271">
        <v>34</v>
      </c>
      <c r="I352" s="272"/>
      <c r="J352" s="273">
        <f>ROUND(I352*H352,2)</f>
        <v>0</v>
      </c>
      <c r="K352" s="269" t="s">
        <v>160</v>
      </c>
      <c r="L352" s="274"/>
      <c r="M352" s="275" t="s">
        <v>19</v>
      </c>
      <c r="N352" s="276" t="s">
        <v>40</v>
      </c>
      <c r="O352" s="86"/>
      <c r="P352" s="224">
        <f>O352*H352</f>
        <v>0</v>
      </c>
      <c r="Q352" s="224">
        <v>0.125</v>
      </c>
      <c r="R352" s="224">
        <f>Q352*H352</f>
        <v>4.25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203</v>
      </c>
      <c r="AT352" s="226" t="s">
        <v>246</v>
      </c>
      <c r="AU352" s="226" t="s">
        <v>78</v>
      </c>
      <c r="AY352" s="19" t="s">
        <v>149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76</v>
      </c>
      <c r="BK352" s="227">
        <f>ROUND(I352*H352,2)</f>
        <v>0</v>
      </c>
      <c r="BL352" s="19" t="s">
        <v>155</v>
      </c>
      <c r="BM352" s="226" t="s">
        <v>531</v>
      </c>
    </row>
    <row r="353" s="13" customFormat="1">
      <c r="A353" s="13"/>
      <c r="B353" s="233"/>
      <c r="C353" s="234"/>
      <c r="D353" s="235" t="s">
        <v>164</v>
      </c>
      <c r="E353" s="236" t="s">
        <v>19</v>
      </c>
      <c r="F353" s="237" t="s">
        <v>532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164</v>
      </c>
      <c r="AU353" s="243" t="s">
        <v>78</v>
      </c>
      <c r="AV353" s="13" t="s">
        <v>76</v>
      </c>
      <c r="AW353" s="13" t="s">
        <v>31</v>
      </c>
      <c r="AX353" s="13" t="s">
        <v>69</v>
      </c>
      <c r="AY353" s="243" t="s">
        <v>149</v>
      </c>
    </row>
    <row r="354" s="14" customFormat="1">
      <c r="A354" s="14"/>
      <c r="B354" s="244"/>
      <c r="C354" s="245"/>
      <c r="D354" s="235" t="s">
        <v>164</v>
      </c>
      <c r="E354" s="246" t="s">
        <v>19</v>
      </c>
      <c r="F354" s="247" t="s">
        <v>533</v>
      </c>
      <c r="G354" s="245"/>
      <c r="H354" s="248">
        <v>26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164</v>
      </c>
      <c r="AU354" s="254" t="s">
        <v>78</v>
      </c>
      <c r="AV354" s="14" t="s">
        <v>78</v>
      </c>
      <c r="AW354" s="14" t="s">
        <v>31</v>
      </c>
      <c r="AX354" s="14" t="s">
        <v>69</v>
      </c>
      <c r="AY354" s="254" t="s">
        <v>149</v>
      </c>
    </row>
    <row r="355" s="14" customFormat="1">
      <c r="A355" s="14"/>
      <c r="B355" s="244"/>
      <c r="C355" s="245"/>
      <c r="D355" s="235" t="s">
        <v>164</v>
      </c>
      <c r="E355" s="246" t="s">
        <v>19</v>
      </c>
      <c r="F355" s="247" t="s">
        <v>534</v>
      </c>
      <c r="G355" s="245"/>
      <c r="H355" s="248">
        <v>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164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149</v>
      </c>
    </row>
    <row r="356" s="15" customFormat="1">
      <c r="A356" s="15"/>
      <c r="B356" s="255"/>
      <c r="C356" s="256"/>
      <c r="D356" s="235" t="s">
        <v>164</v>
      </c>
      <c r="E356" s="257" t="s">
        <v>19</v>
      </c>
      <c r="F356" s="258" t="s">
        <v>166</v>
      </c>
      <c r="G356" s="256"/>
      <c r="H356" s="259">
        <v>34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164</v>
      </c>
      <c r="AU356" s="265" t="s">
        <v>78</v>
      </c>
      <c r="AV356" s="15" t="s">
        <v>155</v>
      </c>
      <c r="AW356" s="15" t="s">
        <v>31</v>
      </c>
      <c r="AX356" s="15" t="s">
        <v>76</v>
      </c>
      <c r="AY356" s="265" t="s">
        <v>149</v>
      </c>
    </row>
    <row r="357" s="2" customFormat="1" ht="16.5" customHeight="1">
      <c r="A357" s="40"/>
      <c r="B357" s="41"/>
      <c r="C357" s="267" t="s">
        <v>535</v>
      </c>
      <c r="D357" s="267" t="s">
        <v>246</v>
      </c>
      <c r="E357" s="268" t="s">
        <v>536</v>
      </c>
      <c r="F357" s="269" t="s">
        <v>537</v>
      </c>
      <c r="G357" s="270" t="s">
        <v>191</v>
      </c>
      <c r="H357" s="271">
        <v>12</v>
      </c>
      <c r="I357" s="272"/>
      <c r="J357" s="273">
        <f>ROUND(I357*H357,2)</f>
        <v>0</v>
      </c>
      <c r="K357" s="269" t="s">
        <v>160</v>
      </c>
      <c r="L357" s="274"/>
      <c r="M357" s="275" t="s">
        <v>19</v>
      </c>
      <c r="N357" s="276" t="s">
        <v>40</v>
      </c>
      <c r="O357" s="86"/>
      <c r="P357" s="224">
        <f>O357*H357</f>
        <v>0</v>
      </c>
      <c r="Q357" s="224">
        <v>0.125</v>
      </c>
      <c r="R357" s="224">
        <f>Q357*H357</f>
        <v>1.5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203</v>
      </c>
      <c r="AT357" s="226" t="s">
        <v>246</v>
      </c>
      <c r="AU357" s="226" t="s">
        <v>78</v>
      </c>
      <c r="AY357" s="19" t="s">
        <v>149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76</v>
      </c>
      <c r="BK357" s="227">
        <f>ROUND(I357*H357,2)</f>
        <v>0</v>
      </c>
      <c r="BL357" s="19" t="s">
        <v>155</v>
      </c>
      <c r="BM357" s="226" t="s">
        <v>538</v>
      </c>
    </row>
    <row r="358" s="2" customFormat="1">
      <c r="A358" s="40"/>
      <c r="B358" s="41"/>
      <c r="C358" s="42"/>
      <c r="D358" s="235" t="s">
        <v>184</v>
      </c>
      <c r="E358" s="42"/>
      <c r="F358" s="266" t="s">
        <v>539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184</v>
      </c>
      <c r="AU358" s="19" t="s">
        <v>78</v>
      </c>
    </row>
    <row r="359" s="13" customFormat="1">
      <c r="A359" s="13"/>
      <c r="B359" s="233"/>
      <c r="C359" s="234"/>
      <c r="D359" s="235" t="s">
        <v>164</v>
      </c>
      <c r="E359" s="236" t="s">
        <v>19</v>
      </c>
      <c r="F359" s="237" t="s">
        <v>540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164</v>
      </c>
      <c r="AU359" s="243" t="s">
        <v>78</v>
      </c>
      <c r="AV359" s="13" t="s">
        <v>76</v>
      </c>
      <c r="AW359" s="13" t="s">
        <v>31</v>
      </c>
      <c r="AX359" s="13" t="s">
        <v>69</v>
      </c>
      <c r="AY359" s="243" t="s">
        <v>149</v>
      </c>
    </row>
    <row r="360" s="14" customFormat="1">
      <c r="A360" s="14"/>
      <c r="B360" s="244"/>
      <c r="C360" s="245"/>
      <c r="D360" s="235" t="s">
        <v>164</v>
      </c>
      <c r="E360" s="246" t="s">
        <v>19</v>
      </c>
      <c r="F360" s="247" t="s">
        <v>237</v>
      </c>
      <c r="G360" s="245"/>
      <c r="H360" s="248">
        <v>12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164</v>
      </c>
      <c r="AU360" s="254" t="s">
        <v>78</v>
      </c>
      <c r="AV360" s="14" t="s">
        <v>78</v>
      </c>
      <c r="AW360" s="14" t="s">
        <v>31</v>
      </c>
      <c r="AX360" s="14" t="s">
        <v>69</v>
      </c>
      <c r="AY360" s="254" t="s">
        <v>149</v>
      </c>
    </row>
    <row r="361" s="15" customFormat="1">
      <c r="A361" s="15"/>
      <c r="B361" s="255"/>
      <c r="C361" s="256"/>
      <c r="D361" s="235" t="s">
        <v>164</v>
      </c>
      <c r="E361" s="257" t="s">
        <v>19</v>
      </c>
      <c r="F361" s="258" t="s">
        <v>166</v>
      </c>
      <c r="G361" s="256"/>
      <c r="H361" s="259">
        <v>12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164</v>
      </c>
      <c r="AU361" s="265" t="s">
        <v>78</v>
      </c>
      <c r="AV361" s="15" t="s">
        <v>155</v>
      </c>
      <c r="AW361" s="15" t="s">
        <v>31</v>
      </c>
      <c r="AX361" s="15" t="s">
        <v>76</v>
      </c>
      <c r="AY361" s="265" t="s">
        <v>149</v>
      </c>
    </row>
    <row r="362" s="2" customFormat="1" ht="33" customHeight="1">
      <c r="A362" s="40"/>
      <c r="B362" s="41"/>
      <c r="C362" s="215" t="s">
        <v>541</v>
      </c>
      <c r="D362" s="215" t="s">
        <v>151</v>
      </c>
      <c r="E362" s="216" t="s">
        <v>542</v>
      </c>
      <c r="F362" s="217" t="s">
        <v>543</v>
      </c>
      <c r="G362" s="218" t="s">
        <v>191</v>
      </c>
      <c r="H362" s="219">
        <v>55</v>
      </c>
      <c r="I362" s="220"/>
      <c r="J362" s="221">
        <f>ROUND(I362*H362,2)</f>
        <v>0</v>
      </c>
      <c r="K362" s="217" t="s">
        <v>399</v>
      </c>
      <c r="L362" s="46"/>
      <c r="M362" s="222" t="s">
        <v>19</v>
      </c>
      <c r="N362" s="223" t="s">
        <v>40</v>
      </c>
      <c r="O362" s="86"/>
      <c r="P362" s="224">
        <f>O362*H362</f>
        <v>0</v>
      </c>
      <c r="Q362" s="224">
        <v>0.00060999999999999997</v>
      </c>
      <c r="R362" s="224">
        <f>Q362*H362</f>
        <v>0.033549999999999996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155</v>
      </c>
      <c r="AT362" s="226" t="s">
        <v>151</v>
      </c>
      <c r="AU362" s="226" t="s">
        <v>78</v>
      </c>
      <c r="AY362" s="19" t="s">
        <v>149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76</v>
      </c>
      <c r="BK362" s="227">
        <f>ROUND(I362*H362,2)</f>
        <v>0</v>
      </c>
      <c r="BL362" s="19" t="s">
        <v>155</v>
      </c>
      <c r="BM362" s="226" t="s">
        <v>544</v>
      </c>
    </row>
    <row r="363" s="2" customFormat="1">
      <c r="A363" s="40"/>
      <c r="B363" s="41"/>
      <c r="C363" s="42"/>
      <c r="D363" s="228" t="s">
        <v>162</v>
      </c>
      <c r="E363" s="42"/>
      <c r="F363" s="229" t="s">
        <v>545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162</v>
      </c>
      <c r="AU363" s="19" t="s">
        <v>78</v>
      </c>
    </row>
    <row r="364" s="14" customFormat="1">
      <c r="A364" s="14"/>
      <c r="B364" s="244"/>
      <c r="C364" s="245"/>
      <c r="D364" s="235" t="s">
        <v>164</v>
      </c>
      <c r="E364" s="246" t="s">
        <v>19</v>
      </c>
      <c r="F364" s="247" t="s">
        <v>460</v>
      </c>
      <c r="G364" s="245"/>
      <c r="H364" s="248">
        <v>55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164</v>
      </c>
      <c r="AU364" s="254" t="s">
        <v>78</v>
      </c>
      <c r="AV364" s="14" t="s">
        <v>78</v>
      </c>
      <c r="AW364" s="14" t="s">
        <v>31</v>
      </c>
      <c r="AX364" s="14" t="s">
        <v>69</v>
      </c>
      <c r="AY364" s="254" t="s">
        <v>149</v>
      </c>
    </row>
    <row r="365" s="15" customFormat="1">
      <c r="A365" s="15"/>
      <c r="B365" s="255"/>
      <c r="C365" s="256"/>
      <c r="D365" s="235" t="s">
        <v>164</v>
      </c>
      <c r="E365" s="257" t="s">
        <v>19</v>
      </c>
      <c r="F365" s="258" t="s">
        <v>166</v>
      </c>
      <c r="G365" s="256"/>
      <c r="H365" s="259">
        <v>55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164</v>
      </c>
      <c r="AU365" s="265" t="s">
        <v>78</v>
      </c>
      <c r="AV365" s="15" t="s">
        <v>155</v>
      </c>
      <c r="AW365" s="15" t="s">
        <v>31</v>
      </c>
      <c r="AX365" s="15" t="s">
        <v>76</v>
      </c>
      <c r="AY365" s="265" t="s">
        <v>149</v>
      </c>
    </row>
    <row r="366" s="2" customFormat="1" ht="16.5" customHeight="1">
      <c r="A366" s="40"/>
      <c r="B366" s="41"/>
      <c r="C366" s="215" t="s">
        <v>546</v>
      </c>
      <c r="D366" s="215" t="s">
        <v>151</v>
      </c>
      <c r="E366" s="216" t="s">
        <v>547</v>
      </c>
      <c r="F366" s="217" t="s">
        <v>548</v>
      </c>
      <c r="G366" s="218" t="s">
        <v>191</v>
      </c>
      <c r="H366" s="219">
        <v>55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40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155</v>
      </c>
      <c r="AT366" s="226" t="s">
        <v>151</v>
      </c>
      <c r="AU366" s="226" t="s">
        <v>78</v>
      </c>
      <c r="AY366" s="19" t="s">
        <v>149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76</v>
      </c>
      <c r="BK366" s="227">
        <f>ROUND(I366*H366,2)</f>
        <v>0</v>
      </c>
      <c r="BL366" s="19" t="s">
        <v>155</v>
      </c>
      <c r="BM366" s="226" t="s">
        <v>549</v>
      </c>
    </row>
    <row r="367" s="14" customFormat="1">
      <c r="A367" s="14"/>
      <c r="B367" s="244"/>
      <c r="C367" s="245"/>
      <c r="D367" s="235" t="s">
        <v>164</v>
      </c>
      <c r="E367" s="246" t="s">
        <v>19</v>
      </c>
      <c r="F367" s="247" t="s">
        <v>460</v>
      </c>
      <c r="G367" s="245"/>
      <c r="H367" s="248">
        <v>55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164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149</v>
      </c>
    </row>
    <row r="368" s="15" customFormat="1">
      <c r="A368" s="15"/>
      <c r="B368" s="255"/>
      <c r="C368" s="256"/>
      <c r="D368" s="235" t="s">
        <v>164</v>
      </c>
      <c r="E368" s="257" t="s">
        <v>19</v>
      </c>
      <c r="F368" s="258" t="s">
        <v>166</v>
      </c>
      <c r="G368" s="256"/>
      <c r="H368" s="259">
        <v>55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164</v>
      </c>
      <c r="AU368" s="265" t="s">
        <v>78</v>
      </c>
      <c r="AV368" s="15" t="s">
        <v>155</v>
      </c>
      <c r="AW368" s="15" t="s">
        <v>31</v>
      </c>
      <c r="AX368" s="15" t="s">
        <v>76</v>
      </c>
      <c r="AY368" s="265" t="s">
        <v>149</v>
      </c>
    </row>
    <row r="369" s="2" customFormat="1" ht="33" customHeight="1">
      <c r="A369" s="40"/>
      <c r="B369" s="41"/>
      <c r="C369" s="215" t="s">
        <v>550</v>
      </c>
      <c r="D369" s="215" t="s">
        <v>151</v>
      </c>
      <c r="E369" s="216" t="s">
        <v>551</v>
      </c>
      <c r="F369" s="217" t="s">
        <v>552</v>
      </c>
      <c r="G369" s="218" t="s">
        <v>382</v>
      </c>
      <c r="H369" s="219">
        <v>8</v>
      </c>
      <c r="I369" s="220"/>
      <c r="J369" s="221">
        <f>ROUND(I369*H369,2)</f>
        <v>0</v>
      </c>
      <c r="K369" s="217" t="s">
        <v>240</v>
      </c>
      <c r="L369" s="46"/>
      <c r="M369" s="222" t="s">
        <v>19</v>
      </c>
      <c r="N369" s="223" t="s">
        <v>40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0.082000000000000003</v>
      </c>
      <c r="T369" s="225">
        <f>S369*H369</f>
        <v>0.65600000000000003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155</v>
      </c>
      <c r="AT369" s="226" t="s">
        <v>151</v>
      </c>
      <c r="AU369" s="226" t="s">
        <v>78</v>
      </c>
      <c r="AY369" s="19" t="s">
        <v>149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76</v>
      </c>
      <c r="BK369" s="227">
        <f>ROUND(I369*H369,2)</f>
        <v>0</v>
      </c>
      <c r="BL369" s="19" t="s">
        <v>155</v>
      </c>
      <c r="BM369" s="226" t="s">
        <v>553</v>
      </c>
    </row>
    <row r="370" s="2" customFormat="1">
      <c r="A370" s="40"/>
      <c r="B370" s="41"/>
      <c r="C370" s="42"/>
      <c r="D370" s="228" t="s">
        <v>162</v>
      </c>
      <c r="E370" s="42"/>
      <c r="F370" s="229" t="s">
        <v>554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162</v>
      </c>
      <c r="AU370" s="19" t="s">
        <v>78</v>
      </c>
    </row>
    <row r="371" s="2" customFormat="1" ht="24.15" customHeight="1">
      <c r="A371" s="40"/>
      <c r="B371" s="41"/>
      <c r="C371" s="215" t="s">
        <v>555</v>
      </c>
      <c r="D371" s="215" t="s">
        <v>151</v>
      </c>
      <c r="E371" s="216" t="s">
        <v>556</v>
      </c>
      <c r="F371" s="217" t="s">
        <v>557</v>
      </c>
      <c r="G371" s="218" t="s">
        <v>382</v>
      </c>
      <c r="H371" s="219">
        <v>5</v>
      </c>
      <c r="I371" s="220"/>
      <c r="J371" s="221">
        <f>ROUND(I371*H371,2)</f>
        <v>0</v>
      </c>
      <c r="K371" s="217" t="s">
        <v>160</v>
      </c>
      <c r="L371" s="46"/>
      <c r="M371" s="222" t="s">
        <v>19</v>
      </c>
      <c r="N371" s="223" t="s">
        <v>40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0.0040000000000000001</v>
      </c>
      <c r="T371" s="225">
        <f>S371*H371</f>
        <v>0.02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155</v>
      </c>
      <c r="AT371" s="226" t="s">
        <v>151</v>
      </c>
      <c r="AU371" s="226" t="s">
        <v>78</v>
      </c>
      <c r="AY371" s="19" t="s">
        <v>149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76</v>
      </c>
      <c r="BK371" s="227">
        <f>ROUND(I371*H371,2)</f>
        <v>0</v>
      </c>
      <c r="BL371" s="19" t="s">
        <v>155</v>
      </c>
      <c r="BM371" s="226" t="s">
        <v>558</v>
      </c>
    </row>
    <row r="372" s="2" customFormat="1">
      <c r="A372" s="40"/>
      <c r="B372" s="41"/>
      <c r="C372" s="42"/>
      <c r="D372" s="228" t="s">
        <v>162</v>
      </c>
      <c r="E372" s="42"/>
      <c r="F372" s="229" t="s">
        <v>559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162</v>
      </c>
      <c r="AU372" s="19" t="s">
        <v>78</v>
      </c>
    </row>
    <row r="373" s="2" customFormat="1" ht="37.8" customHeight="1">
      <c r="A373" s="40"/>
      <c r="B373" s="41"/>
      <c r="C373" s="215" t="s">
        <v>560</v>
      </c>
      <c r="D373" s="215" t="s">
        <v>151</v>
      </c>
      <c r="E373" s="216" t="s">
        <v>561</v>
      </c>
      <c r="F373" s="217" t="s">
        <v>562</v>
      </c>
      <c r="G373" s="218" t="s">
        <v>191</v>
      </c>
      <c r="H373" s="219">
        <v>387</v>
      </c>
      <c r="I373" s="220"/>
      <c r="J373" s="221">
        <f>ROUND(I373*H373,2)</f>
        <v>0</v>
      </c>
      <c r="K373" s="217" t="s">
        <v>160</v>
      </c>
      <c r="L373" s="46"/>
      <c r="M373" s="222" t="s">
        <v>19</v>
      </c>
      <c r="N373" s="223" t="s">
        <v>40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155</v>
      </c>
      <c r="AT373" s="226" t="s">
        <v>151</v>
      </c>
      <c r="AU373" s="226" t="s">
        <v>78</v>
      </c>
      <c r="AY373" s="19" t="s">
        <v>149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76</v>
      </c>
      <c r="BK373" s="227">
        <f>ROUND(I373*H373,2)</f>
        <v>0</v>
      </c>
      <c r="BL373" s="19" t="s">
        <v>155</v>
      </c>
      <c r="BM373" s="226" t="s">
        <v>563</v>
      </c>
    </row>
    <row r="374" s="2" customFormat="1">
      <c r="A374" s="40"/>
      <c r="B374" s="41"/>
      <c r="C374" s="42"/>
      <c r="D374" s="228" t="s">
        <v>162</v>
      </c>
      <c r="E374" s="42"/>
      <c r="F374" s="229" t="s">
        <v>564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162</v>
      </c>
      <c r="AU374" s="19" t="s">
        <v>78</v>
      </c>
    </row>
    <row r="375" s="13" customFormat="1">
      <c r="A375" s="13"/>
      <c r="B375" s="233"/>
      <c r="C375" s="234"/>
      <c r="D375" s="235" t="s">
        <v>164</v>
      </c>
      <c r="E375" s="236" t="s">
        <v>19</v>
      </c>
      <c r="F375" s="237" t="s">
        <v>194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164</v>
      </c>
      <c r="AU375" s="243" t="s">
        <v>78</v>
      </c>
      <c r="AV375" s="13" t="s">
        <v>76</v>
      </c>
      <c r="AW375" s="13" t="s">
        <v>31</v>
      </c>
      <c r="AX375" s="13" t="s">
        <v>69</v>
      </c>
      <c r="AY375" s="243" t="s">
        <v>149</v>
      </c>
    </row>
    <row r="376" s="14" customFormat="1">
      <c r="A376" s="14"/>
      <c r="B376" s="244"/>
      <c r="C376" s="245"/>
      <c r="D376" s="235" t="s">
        <v>164</v>
      </c>
      <c r="E376" s="246" t="s">
        <v>19</v>
      </c>
      <c r="F376" s="247" t="s">
        <v>195</v>
      </c>
      <c r="G376" s="245"/>
      <c r="H376" s="248">
        <v>387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164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149</v>
      </c>
    </row>
    <row r="377" s="15" customFormat="1">
      <c r="A377" s="15"/>
      <c r="B377" s="255"/>
      <c r="C377" s="256"/>
      <c r="D377" s="235" t="s">
        <v>164</v>
      </c>
      <c r="E377" s="257" t="s">
        <v>19</v>
      </c>
      <c r="F377" s="258" t="s">
        <v>166</v>
      </c>
      <c r="G377" s="256"/>
      <c r="H377" s="259">
        <v>387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164</v>
      </c>
      <c r="AU377" s="265" t="s">
        <v>78</v>
      </c>
      <c r="AV377" s="15" t="s">
        <v>155</v>
      </c>
      <c r="AW377" s="15" t="s">
        <v>31</v>
      </c>
      <c r="AX377" s="15" t="s">
        <v>76</v>
      </c>
      <c r="AY377" s="265" t="s">
        <v>149</v>
      </c>
    </row>
    <row r="378" s="2" customFormat="1" ht="37.8" customHeight="1">
      <c r="A378" s="40"/>
      <c r="B378" s="41"/>
      <c r="C378" s="215" t="s">
        <v>565</v>
      </c>
      <c r="D378" s="215" t="s">
        <v>151</v>
      </c>
      <c r="E378" s="216" t="s">
        <v>566</v>
      </c>
      <c r="F378" s="217" t="s">
        <v>567</v>
      </c>
      <c r="G378" s="218" t="s">
        <v>159</v>
      </c>
      <c r="H378" s="219">
        <v>65.299999999999997</v>
      </c>
      <c r="I378" s="220"/>
      <c r="J378" s="221">
        <f>ROUND(I378*H378,2)</f>
        <v>0</v>
      </c>
      <c r="K378" s="217" t="s">
        <v>160</v>
      </c>
      <c r="L378" s="46"/>
      <c r="M378" s="222" t="s">
        <v>19</v>
      </c>
      <c r="N378" s="223" t="s">
        <v>40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155</v>
      </c>
      <c r="AT378" s="226" t="s">
        <v>151</v>
      </c>
      <c r="AU378" s="226" t="s">
        <v>78</v>
      </c>
      <c r="AY378" s="19" t="s">
        <v>149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76</v>
      </c>
      <c r="BK378" s="227">
        <f>ROUND(I378*H378,2)</f>
        <v>0</v>
      </c>
      <c r="BL378" s="19" t="s">
        <v>155</v>
      </c>
      <c r="BM378" s="226" t="s">
        <v>568</v>
      </c>
    </row>
    <row r="379" s="2" customFormat="1">
      <c r="A379" s="40"/>
      <c r="B379" s="41"/>
      <c r="C379" s="42"/>
      <c r="D379" s="228" t="s">
        <v>162</v>
      </c>
      <c r="E379" s="42"/>
      <c r="F379" s="229" t="s">
        <v>569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162</v>
      </c>
      <c r="AU379" s="19" t="s">
        <v>78</v>
      </c>
    </row>
    <row r="380" s="2" customFormat="1">
      <c r="A380" s="40"/>
      <c r="B380" s="41"/>
      <c r="C380" s="42"/>
      <c r="D380" s="235" t="s">
        <v>184</v>
      </c>
      <c r="E380" s="42"/>
      <c r="F380" s="266" t="s">
        <v>570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184</v>
      </c>
      <c r="AU380" s="19" t="s">
        <v>78</v>
      </c>
    </row>
    <row r="381" s="13" customFormat="1">
      <c r="A381" s="13"/>
      <c r="B381" s="233"/>
      <c r="C381" s="234"/>
      <c r="D381" s="235" t="s">
        <v>164</v>
      </c>
      <c r="E381" s="236" t="s">
        <v>19</v>
      </c>
      <c r="F381" s="237" t="s">
        <v>209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164</v>
      </c>
      <c r="AU381" s="243" t="s">
        <v>78</v>
      </c>
      <c r="AV381" s="13" t="s">
        <v>76</v>
      </c>
      <c r="AW381" s="13" t="s">
        <v>31</v>
      </c>
      <c r="AX381" s="13" t="s">
        <v>69</v>
      </c>
      <c r="AY381" s="243" t="s">
        <v>149</v>
      </c>
    </row>
    <row r="382" s="14" customFormat="1">
      <c r="A382" s="14"/>
      <c r="B382" s="244"/>
      <c r="C382" s="245"/>
      <c r="D382" s="235" t="s">
        <v>164</v>
      </c>
      <c r="E382" s="246" t="s">
        <v>19</v>
      </c>
      <c r="F382" s="247" t="s">
        <v>571</v>
      </c>
      <c r="G382" s="245"/>
      <c r="H382" s="248">
        <v>65.299999999999997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164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149</v>
      </c>
    </row>
    <row r="383" s="15" customFormat="1">
      <c r="A383" s="15"/>
      <c r="B383" s="255"/>
      <c r="C383" s="256"/>
      <c r="D383" s="235" t="s">
        <v>164</v>
      </c>
      <c r="E383" s="257" t="s">
        <v>19</v>
      </c>
      <c r="F383" s="258" t="s">
        <v>166</v>
      </c>
      <c r="G383" s="256"/>
      <c r="H383" s="259">
        <v>65.299999999999997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5" t="s">
        <v>164</v>
      </c>
      <c r="AU383" s="265" t="s">
        <v>78</v>
      </c>
      <c r="AV383" s="15" t="s">
        <v>155</v>
      </c>
      <c r="AW383" s="15" t="s">
        <v>31</v>
      </c>
      <c r="AX383" s="15" t="s">
        <v>76</v>
      </c>
      <c r="AY383" s="265" t="s">
        <v>149</v>
      </c>
    </row>
    <row r="384" s="12" customFormat="1" ht="22.8" customHeight="1">
      <c r="A384" s="12"/>
      <c r="B384" s="199"/>
      <c r="C384" s="200"/>
      <c r="D384" s="201" t="s">
        <v>68</v>
      </c>
      <c r="E384" s="213" t="s">
        <v>572</v>
      </c>
      <c r="F384" s="213" t="s">
        <v>573</v>
      </c>
      <c r="G384" s="200"/>
      <c r="H384" s="200"/>
      <c r="I384" s="203"/>
      <c r="J384" s="214">
        <f>BK384</f>
        <v>0</v>
      </c>
      <c r="K384" s="200"/>
      <c r="L384" s="205"/>
      <c r="M384" s="206"/>
      <c r="N384" s="207"/>
      <c r="O384" s="207"/>
      <c r="P384" s="208">
        <f>P385</f>
        <v>0</v>
      </c>
      <c r="Q384" s="207"/>
      <c r="R384" s="208">
        <f>R385</f>
        <v>0</v>
      </c>
      <c r="S384" s="207"/>
      <c r="T384" s="209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0" t="s">
        <v>76</v>
      </c>
      <c r="AT384" s="211" t="s">
        <v>68</v>
      </c>
      <c r="AU384" s="211" t="s">
        <v>76</v>
      </c>
      <c r="AY384" s="210" t="s">
        <v>149</v>
      </c>
      <c r="BK384" s="212">
        <f>BK385</f>
        <v>0</v>
      </c>
    </row>
    <row r="385" s="2" customFormat="1" ht="24.15" customHeight="1">
      <c r="A385" s="40"/>
      <c r="B385" s="41"/>
      <c r="C385" s="215" t="s">
        <v>574</v>
      </c>
      <c r="D385" s="215" t="s">
        <v>151</v>
      </c>
      <c r="E385" s="216" t="s">
        <v>575</v>
      </c>
      <c r="F385" s="217" t="s">
        <v>576</v>
      </c>
      <c r="G385" s="218" t="s">
        <v>249</v>
      </c>
      <c r="H385" s="219">
        <v>1049.2960000000001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40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155</v>
      </c>
      <c r="AT385" s="226" t="s">
        <v>151</v>
      </c>
      <c r="AU385" s="226" t="s">
        <v>78</v>
      </c>
      <c r="AY385" s="19" t="s">
        <v>149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76</v>
      </c>
      <c r="BK385" s="227">
        <f>ROUND(I385*H385,2)</f>
        <v>0</v>
      </c>
      <c r="BL385" s="19" t="s">
        <v>155</v>
      </c>
      <c r="BM385" s="226" t="s">
        <v>577</v>
      </c>
    </row>
    <row r="386" s="12" customFormat="1" ht="22.8" customHeight="1">
      <c r="A386" s="12"/>
      <c r="B386" s="199"/>
      <c r="C386" s="200"/>
      <c r="D386" s="201" t="s">
        <v>68</v>
      </c>
      <c r="E386" s="213" t="s">
        <v>578</v>
      </c>
      <c r="F386" s="213" t="s">
        <v>579</v>
      </c>
      <c r="G386" s="200"/>
      <c r="H386" s="200"/>
      <c r="I386" s="203"/>
      <c r="J386" s="214">
        <f>BK386</f>
        <v>0</v>
      </c>
      <c r="K386" s="200"/>
      <c r="L386" s="205"/>
      <c r="M386" s="206"/>
      <c r="N386" s="207"/>
      <c r="O386" s="207"/>
      <c r="P386" s="208">
        <f>P387</f>
        <v>0</v>
      </c>
      <c r="Q386" s="207"/>
      <c r="R386" s="208">
        <f>R387</f>
        <v>0</v>
      </c>
      <c r="S386" s="207"/>
      <c r="T386" s="209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76</v>
      </c>
      <c r="AT386" s="211" t="s">
        <v>68</v>
      </c>
      <c r="AU386" s="211" t="s">
        <v>76</v>
      </c>
      <c r="AY386" s="210" t="s">
        <v>149</v>
      </c>
      <c r="BK386" s="212">
        <f>BK387</f>
        <v>0</v>
      </c>
    </row>
    <row r="387" s="2" customFormat="1" ht="24.15" customHeight="1">
      <c r="A387" s="40"/>
      <c r="B387" s="41"/>
      <c r="C387" s="215" t="s">
        <v>580</v>
      </c>
      <c r="D387" s="215" t="s">
        <v>151</v>
      </c>
      <c r="E387" s="216" t="s">
        <v>581</v>
      </c>
      <c r="F387" s="217" t="s">
        <v>582</v>
      </c>
      <c r="G387" s="218" t="s">
        <v>249</v>
      </c>
      <c r="H387" s="219">
        <v>843.57299999999998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40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155</v>
      </c>
      <c r="AT387" s="226" t="s">
        <v>151</v>
      </c>
      <c r="AU387" s="226" t="s">
        <v>78</v>
      </c>
      <c r="AY387" s="19" t="s">
        <v>149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76</v>
      </c>
      <c r="BK387" s="227">
        <f>ROUND(I387*H387,2)</f>
        <v>0</v>
      </c>
      <c r="BL387" s="19" t="s">
        <v>155</v>
      </c>
      <c r="BM387" s="226" t="s">
        <v>583</v>
      </c>
    </row>
    <row r="388" s="12" customFormat="1" ht="25.92" customHeight="1">
      <c r="A388" s="12"/>
      <c r="B388" s="199"/>
      <c r="C388" s="200"/>
      <c r="D388" s="201" t="s">
        <v>68</v>
      </c>
      <c r="E388" s="202" t="s">
        <v>584</v>
      </c>
      <c r="F388" s="202" t="s">
        <v>585</v>
      </c>
      <c r="G388" s="200"/>
      <c r="H388" s="200"/>
      <c r="I388" s="203"/>
      <c r="J388" s="204">
        <f>BK388</f>
        <v>0</v>
      </c>
      <c r="K388" s="200"/>
      <c r="L388" s="205"/>
      <c r="M388" s="206"/>
      <c r="N388" s="207"/>
      <c r="O388" s="207"/>
      <c r="P388" s="208">
        <f>P389</f>
        <v>0</v>
      </c>
      <c r="Q388" s="207"/>
      <c r="R388" s="208">
        <f>R389</f>
        <v>0.0080000000000000002</v>
      </c>
      <c r="S388" s="207"/>
      <c r="T388" s="209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78</v>
      </c>
      <c r="AT388" s="211" t="s">
        <v>68</v>
      </c>
      <c r="AU388" s="211" t="s">
        <v>69</v>
      </c>
      <c r="AY388" s="210" t="s">
        <v>149</v>
      </c>
      <c r="BK388" s="212">
        <f>BK389</f>
        <v>0</v>
      </c>
    </row>
    <row r="389" s="12" customFormat="1" ht="22.8" customHeight="1">
      <c r="A389" s="12"/>
      <c r="B389" s="199"/>
      <c r="C389" s="200"/>
      <c r="D389" s="201" t="s">
        <v>68</v>
      </c>
      <c r="E389" s="213" t="s">
        <v>586</v>
      </c>
      <c r="F389" s="213" t="s">
        <v>587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SUM(P390:P396)</f>
        <v>0</v>
      </c>
      <c r="Q389" s="207"/>
      <c r="R389" s="208">
        <f>SUM(R390:R396)</f>
        <v>0.0080000000000000002</v>
      </c>
      <c r="S389" s="207"/>
      <c r="T389" s="209">
        <f>SUM(T390:T396)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78</v>
      </c>
      <c r="AT389" s="211" t="s">
        <v>68</v>
      </c>
      <c r="AU389" s="211" t="s">
        <v>76</v>
      </c>
      <c r="AY389" s="210" t="s">
        <v>149</v>
      </c>
      <c r="BK389" s="212">
        <f>SUM(BK390:BK396)</f>
        <v>0</v>
      </c>
    </row>
    <row r="390" s="2" customFormat="1" ht="16.5" customHeight="1">
      <c r="A390" s="40"/>
      <c r="B390" s="41"/>
      <c r="C390" s="215" t="s">
        <v>588</v>
      </c>
      <c r="D390" s="215" t="s">
        <v>151</v>
      </c>
      <c r="E390" s="216" t="s">
        <v>589</v>
      </c>
      <c r="F390" s="217" t="s">
        <v>590</v>
      </c>
      <c r="G390" s="218" t="s">
        <v>159</v>
      </c>
      <c r="H390" s="219">
        <v>20</v>
      </c>
      <c r="I390" s="220"/>
      <c r="J390" s="221">
        <f>ROUND(I390*H390,2)</f>
        <v>0</v>
      </c>
      <c r="K390" s="217" t="s">
        <v>240</v>
      </c>
      <c r="L390" s="46"/>
      <c r="M390" s="222" t="s">
        <v>19</v>
      </c>
      <c r="N390" s="223" t="s">
        <v>40</v>
      </c>
      <c r="O390" s="86"/>
      <c r="P390" s="224">
        <f>O390*H390</f>
        <v>0</v>
      </c>
      <c r="Q390" s="224">
        <v>4.0000000000000003E-05</v>
      </c>
      <c r="R390" s="224">
        <f>Q390*H390</f>
        <v>0.00080000000000000004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262</v>
      </c>
      <c r="AT390" s="226" t="s">
        <v>151</v>
      </c>
      <c r="AU390" s="226" t="s">
        <v>78</v>
      </c>
      <c r="AY390" s="19" t="s">
        <v>149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76</v>
      </c>
      <c r="BK390" s="227">
        <f>ROUND(I390*H390,2)</f>
        <v>0</v>
      </c>
      <c r="BL390" s="19" t="s">
        <v>262</v>
      </c>
      <c r="BM390" s="226" t="s">
        <v>591</v>
      </c>
    </row>
    <row r="391" s="2" customFormat="1">
      <c r="A391" s="40"/>
      <c r="B391" s="41"/>
      <c r="C391" s="42"/>
      <c r="D391" s="228" t="s">
        <v>162</v>
      </c>
      <c r="E391" s="42"/>
      <c r="F391" s="229" t="s">
        <v>592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162</v>
      </c>
      <c r="AU391" s="19" t="s">
        <v>78</v>
      </c>
    </row>
    <row r="392" s="14" customFormat="1">
      <c r="A392" s="14"/>
      <c r="B392" s="244"/>
      <c r="C392" s="245"/>
      <c r="D392" s="235" t="s">
        <v>164</v>
      </c>
      <c r="E392" s="246" t="s">
        <v>19</v>
      </c>
      <c r="F392" s="247" t="s">
        <v>287</v>
      </c>
      <c r="G392" s="245"/>
      <c r="H392" s="248">
        <v>20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164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149</v>
      </c>
    </row>
    <row r="393" s="15" customFormat="1">
      <c r="A393" s="15"/>
      <c r="B393" s="255"/>
      <c r="C393" s="256"/>
      <c r="D393" s="235" t="s">
        <v>164</v>
      </c>
      <c r="E393" s="257" t="s">
        <v>19</v>
      </c>
      <c r="F393" s="258" t="s">
        <v>166</v>
      </c>
      <c r="G393" s="256"/>
      <c r="H393" s="259">
        <v>20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164</v>
      </c>
      <c r="AU393" s="265" t="s">
        <v>78</v>
      </c>
      <c r="AV393" s="15" t="s">
        <v>155</v>
      </c>
      <c r="AW393" s="15" t="s">
        <v>31</v>
      </c>
      <c r="AX393" s="15" t="s">
        <v>76</v>
      </c>
      <c r="AY393" s="265" t="s">
        <v>149</v>
      </c>
    </row>
    <row r="394" s="2" customFormat="1" ht="16.5" customHeight="1">
      <c r="A394" s="40"/>
      <c r="B394" s="41"/>
      <c r="C394" s="267" t="s">
        <v>593</v>
      </c>
      <c r="D394" s="267" t="s">
        <v>246</v>
      </c>
      <c r="E394" s="268" t="s">
        <v>594</v>
      </c>
      <c r="F394" s="269" t="s">
        <v>595</v>
      </c>
      <c r="G394" s="270" t="s">
        <v>159</v>
      </c>
      <c r="H394" s="271">
        <v>24</v>
      </c>
      <c r="I394" s="272"/>
      <c r="J394" s="273">
        <f>ROUND(I394*H394,2)</f>
        <v>0</v>
      </c>
      <c r="K394" s="269" t="s">
        <v>240</v>
      </c>
      <c r="L394" s="274"/>
      <c r="M394" s="275" t="s">
        <v>19</v>
      </c>
      <c r="N394" s="276" t="s">
        <v>40</v>
      </c>
      <c r="O394" s="86"/>
      <c r="P394" s="224">
        <f>O394*H394</f>
        <v>0</v>
      </c>
      <c r="Q394" s="224">
        <v>0.00029999999999999997</v>
      </c>
      <c r="R394" s="224">
        <f>Q394*H394</f>
        <v>0.0071999999999999998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349</v>
      </c>
      <c r="AT394" s="226" t="s">
        <v>246</v>
      </c>
      <c r="AU394" s="226" t="s">
        <v>78</v>
      </c>
      <c r="AY394" s="19" t="s">
        <v>149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76</v>
      </c>
      <c r="BK394" s="227">
        <f>ROUND(I394*H394,2)</f>
        <v>0</v>
      </c>
      <c r="BL394" s="19" t="s">
        <v>262</v>
      </c>
      <c r="BM394" s="226" t="s">
        <v>596</v>
      </c>
    </row>
    <row r="395" s="14" customFormat="1">
      <c r="A395" s="14"/>
      <c r="B395" s="244"/>
      <c r="C395" s="245"/>
      <c r="D395" s="235" t="s">
        <v>164</v>
      </c>
      <c r="E395" s="246" t="s">
        <v>19</v>
      </c>
      <c r="F395" s="247" t="s">
        <v>597</v>
      </c>
      <c r="G395" s="245"/>
      <c r="H395" s="248">
        <v>24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164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149</v>
      </c>
    </row>
    <row r="396" s="15" customFormat="1">
      <c r="A396" s="15"/>
      <c r="B396" s="255"/>
      <c r="C396" s="256"/>
      <c r="D396" s="235" t="s">
        <v>164</v>
      </c>
      <c r="E396" s="257" t="s">
        <v>19</v>
      </c>
      <c r="F396" s="258" t="s">
        <v>166</v>
      </c>
      <c r="G396" s="256"/>
      <c r="H396" s="259">
        <v>24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164</v>
      </c>
      <c r="AU396" s="265" t="s">
        <v>78</v>
      </c>
      <c r="AV396" s="15" t="s">
        <v>155</v>
      </c>
      <c r="AW396" s="15" t="s">
        <v>31</v>
      </c>
      <c r="AX396" s="15" t="s">
        <v>76</v>
      </c>
      <c r="AY396" s="265" t="s">
        <v>149</v>
      </c>
    </row>
    <row r="397" s="12" customFormat="1" ht="25.92" customHeight="1">
      <c r="A397" s="12"/>
      <c r="B397" s="199"/>
      <c r="C397" s="200"/>
      <c r="D397" s="201" t="s">
        <v>68</v>
      </c>
      <c r="E397" s="202" t="s">
        <v>598</v>
      </c>
      <c r="F397" s="202" t="s">
        <v>599</v>
      </c>
      <c r="G397" s="200"/>
      <c r="H397" s="200"/>
      <c r="I397" s="203"/>
      <c r="J397" s="204">
        <f>BK397</f>
        <v>0</v>
      </c>
      <c r="K397" s="200"/>
      <c r="L397" s="205"/>
      <c r="M397" s="206"/>
      <c r="N397" s="207"/>
      <c r="O397" s="207"/>
      <c r="P397" s="208">
        <f>P398+P405</f>
        <v>0</v>
      </c>
      <c r="Q397" s="207"/>
      <c r="R397" s="208">
        <f>R398+R405</f>
        <v>0</v>
      </c>
      <c r="S397" s="207"/>
      <c r="T397" s="209">
        <f>T398+T405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0" t="s">
        <v>180</v>
      </c>
      <c r="AT397" s="211" t="s">
        <v>68</v>
      </c>
      <c r="AU397" s="211" t="s">
        <v>69</v>
      </c>
      <c r="AY397" s="210" t="s">
        <v>149</v>
      </c>
      <c r="BK397" s="212">
        <f>BK398+BK405</f>
        <v>0</v>
      </c>
    </row>
    <row r="398" s="12" customFormat="1" ht="22.8" customHeight="1">
      <c r="A398" s="12"/>
      <c r="B398" s="199"/>
      <c r="C398" s="200"/>
      <c r="D398" s="201" t="s">
        <v>68</v>
      </c>
      <c r="E398" s="213" t="s">
        <v>600</v>
      </c>
      <c r="F398" s="213" t="s">
        <v>601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SUM(P399:P404)</f>
        <v>0</v>
      </c>
      <c r="Q398" s="207"/>
      <c r="R398" s="208">
        <f>SUM(R399:R404)</f>
        <v>0</v>
      </c>
      <c r="S398" s="207"/>
      <c r="T398" s="209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180</v>
      </c>
      <c r="AT398" s="211" t="s">
        <v>68</v>
      </c>
      <c r="AU398" s="211" t="s">
        <v>76</v>
      </c>
      <c r="AY398" s="210" t="s">
        <v>149</v>
      </c>
      <c r="BK398" s="212">
        <f>SUM(BK399:BK404)</f>
        <v>0</v>
      </c>
    </row>
    <row r="399" s="2" customFormat="1" ht="16.5" customHeight="1">
      <c r="A399" s="40"/>
      <c r="B399" s="41"/>
      <c r="C399" s="215" t="s">
        <v>602</v>
      </c>
      <c r="D399" s="215" t="s">
        <v>151</v>
      </c>
      <c r="E399" s="216" t="s">
        <v>603</v>
      </c>
      <c r="F399" s="217" t="s">
        <v>604</v>
      </c>
      <c r="G399" s="218" t="s">
        <v>154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40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605</v>
      </c>
      <c r="AT399" s="226" t="s">
        <v>151</v>
      </c>
      <c r="AU399" s="226" t="s">
        <v>78</v>
      </c>
      <c r="AY399" s="19" t="s">
        <v>149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76</v>
      </c>
      <c r="BK399" s="227">
        <f>ROUND(I399*H399,2)</f>
        <v>0</v>
      </c>
      <c r="BL399" s="19" t="s">
        <v>605</v>
      </c>
      <c r="BM399" s="226" t="s">
        <v>606</v>
      </c>
    </row>
    <row r="400" s="2" customFormat="1" ht="16.5" customHeight="1">
      <c r="A400" s="40"/>
      <c r="B400" s="41"/>
      <c r="C400" s="215" t="s">
        <v>607</v>
      </c>
      <c r="D400" s="215" t="s">
        <v>151</v>
      </c>
      <c r="E400" s="216" t="s">
        <v>608</v>
      </c>
      <c r="F400" s="217" t="s">
        <v>609</v>
      </c>
      <c r="G400" s="218" t="s">
        <v>154</v>
      </c>
      <c r="H400" s="219">
        <v>1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40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605</v>
      </c>
      <c r="AT400" s="226" t="s">
        <v>151</v>
      </c>
      <c r="AU400" s="226" t="s">
        <v>78</v>
      </c>
      <c r="AY400" s="19" t="s">
        <v>149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76</v>
      </c>
      <c r="BK400" s="227">
        <f>ROUND(I400*H400,2)</f>
        <v>0</v>
      </c>
      <c r="BL400" s="19" t="s">
        <v>605</v>
      </c>
      <c r="BM400" s="226" t="s">
        <v>610</v>
      </c>
    </row>
    <row r="401" s="2" customFormat="1">
      <c r="A401" s="40"/>
      <c r="B401" s="41"/>
      <c r="C401" s="42"/>
      <c r="D401" s="235" t="s">
        <v>184</v>
      </c>
      <c r="E401" s="42"/>
      <c r="F401" s="266" t="s">
        <v>611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184</v>
      </c>
      <c r="AU401" s="19" t="s">
        <v>78</v>
      </c>
    </row>
    <row r="402" s="2" customFormat="1" ht="16.5" customHeight="1">
      <c r="A402" s="40"/>
      <c r="B402" s="41"/>
      <c r="C402" s="215" t="s">
        <v>612</v>
      </c>
      <c r="D402" s="215" t="s">
        <v>151</v>
      </c>
      <c r="E402" s="216" t="s">
        <v>613</v>
      </c>
      <c r="F402" s="217" t="s">
        <v>614</v>
      </c>
      <c r="G402" s="218" t="s">
        <v>154</v>
      </c>
      <c r="H402" s="219">
        <v>1</v>
      </c>
      <c r="I402" s="220"/>
      <c r="J402" s="221">
        <f>ROUND(I402*H402,2)</f>
        <v>0</v>
      </c>
      <c r="K402" s="217" t="s">
        <v>160</v>
      </c>
      <c r="L402" s="46"/>
      <c r="M402" s="222" t="s">
        <v>19</v>
      </c>
      <c r="N402" s="223" t="s">
        <v>40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605</v>
      </c>
      <c r="AT402" s="226" t="s">
        <v>151</v>
      </c>
      <c r="AU402" s="226" t="s">
        <v>78</v>
      </c>
      <c r="AY402" s="19" t="s">
        <v>149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76</v>
      </c>
      <c r="BK402" s="227">
        <f>ROUND(I402*H402,2)</f>
        <v>0</v>
      </c>
      <c r="BL402" s="19" t="s">
        <v>605</v>
      </c>
      <c r="BM402" s="226" t="s">
        <v>615</v>
      </c>
    </row>
    <row r="403" s="2" customFormat="1">
      <c r="A403" s="40"/>
      <c r="B403" s="41"/>
      <c r="C403" s="42"/>
      <c r="D403" s="228" t="s">
        <v>162</v>
      </c>
      <c r="E403" s="42"/>
      <c r="F403" s="229" t="s">
        <v>616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162</v>
      </c>
      <c r="AU403" s="19" t="s">
        <v>78</v>
      </c>
    </row>
    <row r="404" s="2" customFormat="1" ht="16.5" customHeight="1">
      <c r="A404" s="40"/>
      <c r="B404" s="41"/>
      <c r="C404" s="215" t="s">
        <v>617</v>
      </c>
      <c r="D404" s="215" t="s">
        <v>151</v>
      </c>
      <c r="E404" s="216" t="s">
        <v>618</v>
      </c>
      <c r="F404" s="217" t="s">
        <v>619</v>
      </c>
      <c r="G404" s="218" t="s">
        <v>154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40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605</v>
      </c>
      <c r="AT404" s="226" t="s">
        <v>151</v>
      </c>
      <c r="AU404" s="226" t="s">
        <v>78</v>
      </c>
      <c r="AY404" s="19" t="s">
        <v>149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76</v>
      </c>
      <c r="BK404" s="227">
        <f>ROUND(I404*H404,2)</f>
        <v>0</v>
      </c>
      <c r="BL404" s="19" t="s">
        <v>605</v>
      </c>
      <c r="BM404" s="226" t="s">
        <v>620</v>
      </c>
    </row>
    <row r="405" s="12" customFormat="1" ht="22.8" customHeight="1">
      <c r="A405" s="12"/>
      <c r="B405" s="199"/>
      <c r="C405" s="200"/>
      <c r="D405" s="201" t="s">
        <v>68</v>
      </c>
      <c r="E405" s="213" t="s">
        <v>621</v>
      </c>
      <c r="F405" s="213" t="s">
        <v>622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SUM(P406:P408)</f>
        <v>0</v>
      </c>
      <c r="Q405" s="207"/>
      <c r="R405" s="208">
        <f>SUM(R406:R408)</f>
        <v>0</v>
      </c>
      <c r="S405" s="207"/>
      <c r="T405" s="209">
        <f>SUM(T406:T408)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180</v>
      </c>
      <c r="AT405" s="211" t="s">
        <v>68</v>
      </c>
      <c r="AU405" s="211" t="s">
        <v>76</v>
      </c>
      <c r="AY405" s="210" t="s">
        <v>149</v>
      </c>
      <c r="BK405" s="212">
        <f>SUM(BK406:BK408)</f>
        <v>0</v>
      </c>
    </row>
    <row r="406" s="2" customFormat="1" ht="16.5" customHeight="1">
      <c r="A406" s="40"/>
      <c r="B406" s="41"/>
      <c r="C406" s="215" t="s">
        <v>623</v>
      </c>
      <c r="D406" s="215" t="s">
        <v>151</v>
      </c>
      <c r="E406" s="216" t="s">
        <v>624</v>
      </c>
      <c r="F406" s="217" t="s">
        <v>622</v>
      </c>
      <c r="G406" s="218" t="s">
        <v>154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40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605</v>
      </c>
      <c r="AT406" s="226" t="s">
        <v>151</v>
      </c>
      <c r="AU406" s="226" t="s">
        <v>78</v>
      </c>
      <c r="AY406" s="19" t="s">
        <v>149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76</v>
      </c>
      <c r="BK406" s="227">
        <f>ROUND(I406*H406,2)</f>
        <v>0</v>
      </c>
      <c r="BL406" s="19" t="s">
        <v>605</v>
      </c>
      <c r="BM406" s="226" t="s">
        <v>625</v>
      </c>
    </row>
    <row r="407" s="2" customFormat="1" ht="16.5" customHeight="1">
      <c r="A407" s="40"/>
      <c r="B407" s="41"/>
      <c r="C407" s="215" t="s">
        <v>626</v>
      </c>
      <c r="D407" s="215" t="s">
        <v>151</v>
      </c>
      <c r="E407" s="216" t="s">
        <v>627</v>
      </c>
      <c r="F407" s="217" t="s">
        <v>628</v>
      </c>
      <c r="G407" s="218" t="s">
        <v>629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40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605</v>
      </c>
      <c r="AT407" s="226" t="s">
        <v>151</v>
      </c>
      <c r="AU407" s="226" t="s">
        <v>78</v>
      </c>
      <c r="AY407" s="19" t="s">
        <v>149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76</v>
      </c>
      <c r="BK407" s="227">
        <f>ROUND(I407*H407,2)</f>
        <v>0</v>
      </c>
      <c r="BL407" s="19" t="s">
        <v>605</v>
      </c>
      <c r="BM407" s="226" t="s">
        <v>630</v>
      </c>
    </row>
    <row r="408" s="2" customFormat="1" ht="16.5" customHeight="1">
      <c r="A408" s="40"/>
      <c r="B408" s="41"/>
      <c r="C408" s="215" t="s">
        <v>631</v>
      </c>
      <c r="D408" s="215" t="s">
        <v>151</v>
      </c>
      <c r="E408" s="216" t="s">
        <v>632</v>
      </c>
      <c r="F408" s="217" t="s">
        <v>633</v>
      </c>
      <c r="G408" s="218" t="s">
        <v>154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77" t="s">
        <v>19</v>
      </c>
      <c r="N408" s="278" t="s">
        <v>40</v>
      </c>
      <c r="O408" s="279"/>
      <c r="P408" s="280">
        <f>O408*H408</f>
        <v>0</v>
      </c>
      <c r="Q408" s="280">
        <v>0</v>
      </c>
      <c r="R408" s="280">
        <f>Q408*H408</f>
        <v>0</v>
      </c>
      <c r="S408" s="280">
        <v>0</v>
      </c>
      <c r="T408" s="281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605</v>
      </c>
      <c r="AT408" s="226" t="s">
        <v>151</v>
      </c>
      <c r="AU408" s="226" t="s">
        <v>78</v>
      </c>
      <c r="AY408" s="19" t="s">
        <v>149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76</v>
      </c>
      <c r="BK408" s="227">
        <f>ROUND(I408*H408,2)</f>
        <v>0</v>
      </c>
      <c r="BL408" s="19" t="s">
        <v>605</v>
      </c>
      <c r="BM408" s="226" t="s">
        <v>634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03ftWIV3Pv8DvkmFnYYd5xZLfMc9Wq0cA+wGoXWefuOKk2ybvaT2WB20pbWp4kjz7wauffPZH1QZD4AOM1ni9w==" hashValue="0gah3OlnsNkZqlxRGpnPJVHdkyO0MZc+Ff5eohu9PddeU6Yp8rcSHCzU0t+gfZN5ks4EecxP8L52ilJl/JRNlA==" algorithmName="SHA-512" password="CC35"/>
  <autoFilter ref="C96:K4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113106134"/>
    <hyperlink ref="F107" r:id="rId2" display="https://podminky.urs.cz/item/CS_URS_2024_01/113106195"/>
    <hyperlink ref="F112" r:id="rId3" display="https://podminky.urs.cz/item/CS_URS_2024_01/113107181"/>
    <hyperlink ref="F122" r:id="rId4" display="https://podminky.urs.cz/item/CS_URS_2024_01/113201112"/>
    <hyperlink ref="F127" r:id="rId5" display="https://podminky.urs.cz/item/CS_URS_2024_01/113202111"/>
    <hyperlink ref="F132" r:id="rId6" display="https://podminky.urs.cz/item/CS_URS_2024_01/113203111"/>
    <hyperlink ref="F138" r:id="rId7" display="https://podminky.urs.cz/item/CS_URS_2024_01/122151104"/>
    <hyperlink ref="F149" r:id="rId8" display="https://podminky.urs.cz/item/CS_URS_2024_01/132151103"/>
    <hyperlink ref="F160" r:id="rId9" display="https://podminky.urs.cz/item/CS_URS_2023_02/174151101"/>
    <hyperlink ref="F169" r:id="rId10" display="https://podminky.urs.cz/item/CS_URS_2024_01/181351005"/>
    <hyperlink ref="F177" r:id="rId11" display="https://podminky.urs.cz/item/CS_URS_2023_02/181411131"/>
    <hyperlink ref="F184" r:id="rId12" display="https://podminky.urs.cz/item/CS_URS_2023_02/181951112"/>
    <hyperlink ref="F196" r:id="rId13" display="https://podminky.urs.cz/item/CS_URS_2024_01/564831111"/>
    <hyperlink ref="F201" r:id="rId14" display="https://podminky.urs.cz/item/CS_URS_2024_01/564851011"/>
    <hyperlink ref="F206" r:id="rId15" display="https://podminky.urs.cz/item/CS_URS_2024_01/564861111"/>
    <hyperlink ref="F211" r:id="rId16" display="https://podminky.urs.cz/item/CS_URS_2024_01/564950413R"/>
    <hyperlink ref="F216" r:id="rId17" display="https://podminky.urs.cz/item/CS_URS_2024_01/564951413"/>
    <hyperlink ref="F223" r:id="rId18" display="https://podminky.urs.cz/item/CS_URS_2024_01/573231106"/>
    <hyperlink ref="F228" r:id="rId19" display="https://podminky.urs.cz/item/CS_URS_2024_01/577134121"/>
    <hyperlink ref="F233" r:id="rId20" display="https://podminky.urs.cz/item/CS_URS_2024_01/577176121"/>
    <hyperlink ref="F238" r:id="rId21" display="https://podminky.urs.cz/item/CS_URS_2024_01/596211113"/>
    <hyperlink ref="F251" r:id="rId22" display="https://podminky.urs.cz/item/CS_URS_2024_01/596212213"/>
    <hyperlink ref="F264" r:id="rId23" display="https://podminky.urs.cz/item/CS_URS_2024_01/596412210"/>
    <hyperlink ref="F275" r:id="rId24" display="https://podminky.urs.cz/item/CS_URS_2023_02/871315221"/>
    <hyperlink ref="F280" r:id="rId25" display="https://podminky.urs.cz/item/CS_URS_2023_02/877310310"/>
    <hyperlink ref="F289" r:id="rId26" display="https://podminky.urs.cz/item/CS_URS_2023_02/895941302"/>
    <hyperlink ref="F292" r:id="rId27" display="https://podminky.urs.cz/item/CS_URS_2023_01/895941313"/>
    <hyperlink ref="F295" r:id="rId28" display="https://podminky.urs.cz/item/CS_URS_2023_01/895941332"/>
    <hyperlink ref="F298" r:id="rId29" display="https://podminky.urs.cz/item/CS_URS_2023_01/895941362"/>
    <hyperlink ref="F301" r:id="rId30" display="https://podminky.urs.cz/item/CS_URS_2023_01/899204112"/>
    <hyperlink ref="F306" r:id="rId31" display="https://podminky.urs.cz/item/CS_URS_2023_01/899231111"/>
    <hyperlink ref="F308" r:id="rId32" display="https://podminky.urs.cz/item/CS_URS_2023_01/899331111"/>
    <hyperlink ref="F310" r:id="rId33" display="https://podminky.urs.cz/item/CS_URS_2023_01/899431111"/>
    <hyperlink ref="F313" r:id="rId34" display="https://podminky.urs.cz/item/CS_URS_2023_01/914111111"/>
    <hyperlink ref="F315" r:id="rId35" display="https://podminky.urs.cz/item/CS_URS_2023_01/914511112"/>
    <hyperlink ref="F320" r:id="rId36" display="https://podminky.urs.cz/item/CS_URS_2023_02/915121121"/>
    <hyperlink ref="F322" r:id="rId37" display="https://podminky.urs.cz/item/CS_URS_2023_02/915221122"/>
    <hyperlink ref="F324" r:id="rId38" display="https://podminky.urs.cz/item/CS_URS_2024_01/916111123"/>
    <hyperlink ref="F335" r:id="rId39" display="https://podminky.urs.cz/item/CS_URS_2024_01/916131213"/>
    <hyperlink ref="F342" r:id="rId40" display="https://podminky.urs.cz/item/CS_URS_2024_01/916231213"/>
    <hyperlink ref="F348" r:id="rId41" display="https://podminky.urs.cz/item/CS_URS_2024_01/916241113"/>
    <hyperlink ref="F363" r:id="rId42" display="https://podminky.urs.cz/item/CS_URS_2023_01/919732211"/>
    <hyperlink ref="F370" r:id="rId43" display="https://podminky.urs.cz/item/CS_URS_2023_02/966006132"/>
    <hyperlink ref="F372" r:id="rId44" display="https://podminky.urs.cz/item/CS_URS_2024_01/966006211"/>
    <hyperlink ref="F374" r:id="rId45" display="https://podminky.urs.cz/item/CS_URS_2024_01/979024443"/>
    <hyperlink ref="F379" r:id="rId46" display="https://podminky.urs.cz/item/CS_URS_2024_01/979071112"/>
    <hyperlink ref="F391" r:id="rId47" display="https://podminky.urs.cz/item/CS_URS_2023_02/711161273"/>
    <hyperlink ref="F403" r:id="rId48" display="https://podminky.urs.cz/item/CS_URS_2024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ROUND((SUM(BE96:BE406)),  2)</f>
        <v>0</v>
      </c>
      <c r="G35" s="40"/>
      <c r="H35" s="40"/>
      <c r="I35" s="160">
        <v>0.20999999999999999</v>
      </c>
      <c r="J35" s="159">
        <f>ROUND(((SUM(BE96:BE406))*I35),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ROUND((SUM(BF96:BF406)),  2)</f>
        <v>0</v>
      </c>
      <c r="G36" s="40"/>
      <c r="H36" s="40"/>
      <c r="I36" s="160">
        <v>0.14999999999999999</v>
      </c>
      <c r="J36" s="159">
        <f>ROUND(((SUM(BF96:BF406))*I36),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ROUND((SUM(BG96:BG406)),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ROUND((SUM(BH96:BH406)),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ROUND((SUM(BI96:BI406)),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201-1 - VÝMĚNA VODOVODU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122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123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636</v>
      </c>
      <c r="E66" s="185"/>
      <c r="F66" s="185"/>
      <c r="G66" s="185"/>
      <c r="H66" s="185"/>
      <c r="I66" s="185"/>
      <c r="J66" s="186">
        <f>J177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124</v>
      </c>
      <c r="E67" s="185"/>
      <c r="F67" s="185"/>
      <c r="G67" s="185"/>
      <c r="H67" s="185"/>
      <c r="I67" s="185"/>
      <c r="J67" s="186">
        <f>J188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125</v>
      </c>
      <c r="E68" s="185"/>
      <c r="F68" s="185"/>
      <c r="G68" s="185"/>
      <c r="H68" s="185"/>
      <c r="I68" s="185"/>
      <c r="J68" s="186">
        <f>J219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637</v>
      </c>
      <c r="E69" s="185"/>
      <c r="F69" s="185"/>
      <c r="G69" s="185"/>
      <c r="H69" s="185"/>
      <c r="I69" s="185"/>
      <c r="J69" s="186">
        <f>J270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126</v>
      </c>
      <c r="E70" s="185"/>
      <c r="F70" s="185"/>
      <c r="G70" s="185"/>
      <c r="H70" s="185"/>
      <c r="I70" s="185"/>
      <c r="J70" s="186">
        <f>J302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127</v>
      </c>
      <c r="E71" s="185"/>
      <c r="F71" s="185"/>
      <c r="G71" s="185"/>
      <c r="H71" s="185"/>
      <c r="I71" s="185"/>
      <c r="J71" s="186">
        <f>J319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128</v>
      </c>
      <c r="E72" s="185"/>
      <c r="F72" s="185"/>
      <c r="G72" s="185"/>
      <c r="H72" s="185"/>
      <c r="I72" s="185"/>
      <c r="J72" s="186">
        <f>J329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638</v>
      </c>
      <c r="E73" s="185"/>
      <c r="F73" s="185"/>
      <c r="G73" s="185"/>
      <c r="H73" s="185"/>
      <c r="I73" s="185"/>
      <c r="J73" s="186">
        <f>J334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639</v>
      </c>
      <c r="E74" s="185"/>
      <c r="F74" s="185"/>
      <c r="G74" s="185"/>
      <c r="H74" s="185"/>
      <c r="I74" s="185"/>
      <c r="J74" s="186">
        <f>J387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Oprava povrchu komunikací, výměna vodovodu a oprava kanalizace v Klatovech 2024, 5. část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115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 201-1 - VÝMĚNA VODOVODU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10. 4. 2024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30</v>
      </c>
      <c r="J92" s="38" t="str">
        <f>E23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28</v>
      </c>
      <c r="D93" s="42"/>
      <c r="E93" s="42"/>
      <c r="F93" s="29" t="str">
        <f>IF(E20="","",E20)</f>
        <v>Vyplň údaj</v>
      </c>
      <c r="G93" s="42"/>
      <c r="H93" s="42"/>
      <c r="I93" s="34" t="s">
        <v>32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135</v>
      </c>
      <c r="D95" s="191" t="s">
        <v>54</v>
      </c>
      <c r="E95" s="191" t="s">
        <v>50</v>
      </c>
      <c r="F95" s="191" t="s">
        <v>51</v>
      </c>
      <c r="G95" s="191" t="s">
        <v>136</v>
      </c>
      <c r="H95" s="191" t="s">
        <v>137</v>
      </c>
      <c r="I95" s="191" t="s">
        <v>138</v>
      </c>
      <c r="J95" s="191" t="s">
        <v>120</v>
      </c>
      <c r="K95" s="192" t="s">
        <v>139</v>
      </c>
      <c r="L95" s="193"/>
      <c r="M95" s="94" t="s">
        <v>19</v>
      </c>
      <c r="N95" s="95" t="s">
        <v>39</v>
      </c>
      <c r="O95" s="95" t="s">
        <v>140</v>
      </c>
      <c r="P95" s="95" t="s">
        <v>141</v>
      </c>
      <c r="Q95" s="95" t="s">
        <v>142</v>
      </c>
      <c r="R95" s="95" t="s">
        <v>143</v>
      </c>
      <c r="S95" s="95" t="s">
        <v>144</v>
      </c>
      <c r="T95" s="96" t="s">
        <v>145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146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</f>
        <v>0</v>
      </c>
      <c r="Q96" s="98"/>
      <c r="R96" s="196">
        <f>R97</f>
        <v>1953.5112045699998</v>
      </c>
      <c r="S96" s="98"/>
      <c r="T96" s="197">
        <f>T97</f>
        <v>9.1924989999999998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68</v>
      </c>
      <c r="AU96" s="19" t="s">
        <v>121</v>
      </c>
      <c r="BK96" s="198">
        <f>BK97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147</v>
      </c>
      <c r="F97" s="202" t="s">
        <v>148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P98+P177+P188+P219+P270+P302+P319+P329+P334+P387</f>
        <v>0</v>
      </c>
      <c r="Q97" s="207"/>
      <c r="R97" s="208">
        <f>R98+R177+R188+R219+R270+R302+R319+R329+R334+R387</f>
        <v>1953.5112045699998</v>
      </c>
      <c r="S97" s="207"/>
      <c r="T97" s="209">
        <f>T98+T177+T188+T219+T270+T302+T319+T329+T334+T387</f>
        <v>9.1924989999999998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149</v>
      </c>
      <c r="BK97" s="212">
        <f>BK98+BK177+BK188+BK219+BK270+BK302+BK319+BK329+BK334+BK387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150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SUM(P99:P176)</f>
        <v>0</v>
      </c>
      <c r="Q98" s="207"/>
      <c r="R98" s="208">
        <f>SUM(R99:R176)</f>
        <v>1289.34418729</v>
      </c>
      <c r="S98" s="207"/>
      <c r="T98" s="209">
        <f>SUM(T99:T176)</f>
        <v>9.079599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149</v>
      </c>
      <c r="BK98" s="212">
        <f>SUM(BK99:BK176)</f>
        <v>0</v>
      </c>
    </row>
    <row r="99" s="2" customFormat="1" ht="37.8" customHeight="1">
      <c r="A99" s="40"/>
      <c r="B99" s="41"/>
      <c r="C99" s="215" t="s">
        <v>76</v>
      </c>
      <c r="D99" s="215" t="s">
        <v>151</v>
      </c>
      <c r="E99" s="216" t="s">
        <v>640</v>
      </c>
      <c r="F99" s="217" t="s">
        <v>641</v>
      </c>
      <c r="G99" s="218" t="s">
        <v>159</v>
      </c>
      <c r="H99" s="219">
        <v>4.5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40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0.26000000000000001</v>
      </c>
      <c r="T99" s="225">
        <f>S99*H99</f>
        <v>1.1699999999999999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155</v>
      </c>
      <c r="AT99" s="226" t="s">
        <v>151</v>
      </c>
      <c r="AU99" s="226" t="s">
        <v>78</v>
      </c>
      <c r="AY99" s="19" t="s">
        <v>149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76</v>
      </c>
      <c r="BK99" s="227">
        <f>ROUND(I99*H99,2)</f>
        <v>0</v>
      </c>
      <c r="BL99" s="19" t="s">
        <v>155</v>
      </c>
      <c r="BM99" s="226" t="s">
        <v>642</v>
      </c>
    </row>
    <row r="100" s="2" customFormat="1" ht="33" customHeight="1">
      <c r="A100" s="40"/>
      <c r="B100" s="41"/>
      <c r="C100" s="215" t="s">
        <v>78</v>
      </c>
      <c r="D100" s="215" t="s">
        <v>151</v>
      </c>
      <c r="E100" s="216" t="s">
        <v>643</v>
      </c>
      <c r="F100" s="217" t="s">
        <v>644</v>
      </c>
      <c r="G100" s="218" t="s">
        <v>159</v>
      </c>
      <c r="H100" s="219">
        <v>31.347999999999999</v>
      </c>
      <c r="I100" s="220"/>
      <c r="J100" s="221">
        <f>ROUND(I100*H100,2)</f>
        <v>0</v>
      </c>
      <c r="K100" s="217" t="s">
        <v>160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0.098000000000000004</v>
      </c>
      <c r="T100" s="225">
        <f>S100*H100</f>
        <v>3.0721039999999999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78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645</v>
      </c>
    </row>
    <row r="101" s="2" customFormat="1">
      <c r="A101" s="40"/>
      <c r="B101" s="41"/>
      <c r="C101" s="42"/>
      <c r="D101" s="228" t="s">
        <v>162</v>
      </c>
      <c r="E101" s="42"/>
      <c r="F101" s="229" t="s">
        <v>646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78</v>
      </c>
    </row>
    <row r="102" s="14" customFormat="1">
      <c r="A102" s="14"/>
      <c r="B102" s="244"/>
      <c r="C102" s="245"/>
      <c r="D102" s="235" t="s">
        <v>164</v>
      </c>
      <c r="E102" s="246" t="s">
        <v>19</v>
      </c>
      <c r="F102" s="247" t="s">
        <v>647</v>
      </c>
      <c r="G102" s="245"/>
      <c r="H102" s="248">
        <v>13.648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164</v>
      </c>
      <c r="AU102" s="254" t="s">
        <v>78</v>
      </c>
      <c r="AV102" s="14" t="s">
        <v>78</v>
      </c>
      <c r="AW102" s="14" t="s">
        <v>31</v>
      </c>
      <c r="AX102" s="14" t="s">
        <v>69</v>
      </c>
      <c r="AY102" s="254" t="s">
        <v>149</v>
      </c>
    </row>
    <row r="103" s="14" customFormat="1">
      <c r="A103" s="14"/>
      <c r="B103" s="244"/>
      <c r="C103" s="245"/>
      <c r="D103" s="235" t="s">
        <v>164</v>
      </c>
      <c r="E103" s="246" t="s">
        <v>19</v>
      </c>
      <c r="F103" s="247" t="s">
        <v>648</v>
      </c>
      <c r="G103" s="245"/>
      <c r="H103" s="248">
        <v>17.699999999999999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164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149</v>
      </c>
    </row>
    <row r="104" s="15" customFormat="1">
      <c r="A104" s="15"/>
      <c r="B104" s="255"/>
      <c r="C104" s="256"/>
      <c r="D104" s="235" t="s">
        <v>164</v>
      </c>
      <c r="E104" s="257" t="s">
        <v>19</v>
      </c>
      <c r="F104" s="258" t="s">
        <v>166</v>
      </c>
      <c r="G104" s="256"/>
      <c r="H104" s="259">
        <v>31.347999999999999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164</v>
      </c>
      <c r="AU104" s="265" t="s">
        <v>78</v>
      </c>
      <c r="AV104" s="15" t="s">
        <v>155</v>
      </c>
      <c r="AW104" s="15" t="s">
        <v>31</v>
      </c>
      <c r="AX104" s="15" t="s">
        <v>76</v>
      </c>
      <c r="AY104" s="265" t="s">
        <v>149</v>
      </c>
    </row>
    <row r="105" s="2" customFormat="1" ht="24.15" customHeight="1">
      <c r="A105" s="40"/>
      <c r="B105" s="41"/>
      <c r="C105" s="215" t="s">
        <v>167</v>
      </c>
      <c r="D105" s="215" t="s">
        <v>151</v>
      </c>
      <c r="E105" s="216" t="s">
        <v>649</v>
      </c>
      <c r="F105" s="217" t="s">
        <v>650</v>
      </c>
      <c r="G105" s="218" t="s">
        <v>159</v>
      </c>
      <c r="H105" s="219">
        <v>28.413</v>
      </c>
      <c r="I105" s="220"/>
      <c r="J105" s="221">
        <f>ROUND(I105*H105,2)</f>
        <v>0</v>
      </c>
      <c r="K105" s="217" t="s">
        <v>160</v>
      </c>
      <c r="L105" s="46"/>
      <c r="M105" s="222" t="s">
        <v>19</v>
      </c>
      <c r="N105" s="223" t="s">
        <v>40</v>
      </c>
      <c r="O105" s="86"/>
      <c r="P105" s="224">
        <f>O105*H105</f>
        <v>0</v>
      </c>
      <c r="Q105" s="224">
        <v>5.0000000000000002E-05</v>
      </c>
      <c r="R105" s="224">
        <f>Q105*H105</f>
        <v>0.0014206500000000001</v>
      </c>
      <c r="S105" s="224">
        <v>0.11500000000000001</v>
      </c>
      <c r="T105" s="225">
        <f>S105*H105</f>
        <v>3.2674950000000003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155</v>
      </c>
      <c r="AT105" s="226" t="s">
        <v>151</v>
      </c>
      <c r="AU105" s="226" t="s">
        <v>78</v>
      </c>
      <c r="AY105" s="19" t="s">
        <v>149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76</v>
      </c>
      <c r="BK105" s="227">
        <f>ROUND(I105*H105,2)</f>
        <v>0</v>
      </c>
      <c r="BL105" s="19" t="s">
        <v>155</v>
      </c>
      <c r="BM105" s="226" t="s">
        <v>651</v>
      </c>
    </row>
    <row r="106" s="2" customFormat="1">
      <c r="A106" s="40"/>
      <c r="B106" s="41"/>
      <c r="C106" s="42"/>
      <c r="D106" s="228" t="s">
        <v>162</v>
      </c>
      <c r="E106" s="42"/>
      <c r="F106" s="229" t="s">
        <v>652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162</v>
      </c>
      <c r="AU106" s="19" t="s">
        <v>78</v>
      </c>
    </row>
    <row r="107" s="14" customFormat="1">
      <c r="A107" s="14"/>
      <c r="B107" s="244"/>
      <c r="C107" s="245"/>
      <c r="D107" s="235" t="s">
        <v>164</v>
      </c>
      <c r="E107" s="246" t="s">
        <v>19</v>
      </c>
      <c r="F107" s="247" t="s">
        <v>653</v>
      </c>
      <c r="G107" s="245"/>
      <c r="H107" s="248">
        <v>17.913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164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149</v>
      </c>
    </row>
    <row r="108" s="14" customFormat="1">
      <c r="A108" s="14"/>
      <c r="B108" s="244"/>
      <c r="C108" s="245"/>
      <c r="D108" s="235" t="s">
        <v>164</v>
      </c>
      <c r="E108" s="246" t="s">
        <v>19</v>
      </c>
      <c r="F108" s="247" t="s">
        <v>654</v>
      </c>
      <c r="G108" s="245"/>
      <c r="H108" s="248">
        <v>10.5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164</v>
      </c>
      <c r="AU108" s="254" t="s">
        <v>78</v>
      </c>
      <c r="AV108" s="14" t="s">
        <v>78</v>
      </c>
      <c r="AW108" s="14" t="s">
        <v>31</v>
      </c>
      <c r="AX108" s="14" t="s">
        <v>69</v>
      </c>
      <c r="AY108" s="254" t="s">
        <v>149</v>
      </c>
    </row>
    <row r="109" s="15" customFormat="1">
      <c r="A109" s="15"/>
      <c r="B109" s="255"/>
      <c r="C109" s="256"/>
      <c r="D109" s="235" t="s">
        <v>164</v>
      </c>
      <c r="E109" s="257" t="s">
        <v>19</v>
      </c>
      <c r="F109" s="258" t="s">
        <v>166</v>
      </c>
      <c r="G109" s="256"/>
      <c r="H109" s="259">
        <v>28.413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164</v>
      </c>
      <c r="AU109" s="265" t="s">
        <v>78</v>
      </c>
      <c r="AV109" s="15" t="s">
        <v>155</v>
      </c>
      <c r="AW109" s="15" t="s">
        <v>31</v>
      </c>
      <c r="AX109" s="15" t="s">
        <v>76</v>
      </c>
      <c r="AY109" s="265" t="s">
        <v>149</v>
      </c>
    </row>
    <row r="110" s="2" customFormat="1" ht="24.15" customHeight="1">
      <c r="A110" s="40"/>
      <c r="B110" s="41"/>
      <c r="C110" s="215" t="s">
        <v>155</v>
      </c>
      <c r="D110" s="215" t="s">
        <v>151</v>
      </c>
      <c r="E110" s="216" t="s">
        <v>189</v>
      </c>
      <c r="F110" s="217" t="s">
        <v>655</v>
      </c>
      <c r="G110" s="218" t="s">
        <v>191</v>
      </c>
      <c r="H110" s="219">
        <v>4</v>
      </c>
      <c r="I110" s="220"/>
      <c r="J110" s="221">
        <f>ROUND(I110*H110,2)</f>
        <v>0</v>
      </c>
      <c r="K110" s="217" t="s">
        <v>160</v>
      </c>
      <c r="L110" s="46"/>
      <c r="M110" s="222" t="s">
        <v>19</v>
      </c>
      <c r="N110" s="223" t="s">
        <v>40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0.28999999999999998</v>
      </c>
      <c r="T110" s="225">
        <f>S110*H110</f>
        <v>1.1599999999999999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155</v>
      </c>
      <c r="AT110" s="226" t="s">
        <v>151</v>
      </c>
      <c r="AU110" s="226" t="s">
        <v>78</v>
      </c>
      <c r="AY110" s="19" t="s">
        <v>149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76</v>
      </c>
      <c r="BK110" s="227">
        <f>ROUND(I110*H110,2)</f>
        <v>0</v>
      </c>
      <c r="BL110" s="19" t="s">
        <v>155</v>
      </c>
      <c r="BM110" s="226" t="s">
        <v>656</v>
      </c>
    </row>
    <row r="111" s="2" customFormat="1">
      <c r="A111" s="40"/>
      <c r="B111" s="41"/>
      <c r="C111" s="42"/>
      <c r="D111" s="228" t="s">
        <v>162</v>
      </c>
      <c r="E111" s="42"/>
      <c r="F111" s="229" t="s">
        <v>193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162</v>
      </c>
      <c r="AU111" s="19" t="s">
        <v>78</v>
      </c>
    </row>
    <row r="112" s="2" customFormat="1" ht="24.15" customHeight="1">
      <c r="A112" s="40"/>
      <c r="B112" s="41"/>
      <c r="C112" s="215" t="s">
        <v>180</v>
      </c>
      <c r="D112" s="215" t="s">
        <v>151</v>
      </c>
      <c r="E112" s="216" t="s">
        <v>197</v>
      </c>
      <c r="F112" s="217" t="s">
        <v>657</v>
      </c>
      <c r="G112" s="218" t="s">
        <v>191</v>
      </c>
      <c r="H112" s="219">
        <v>2</v>
      </c>
      <c r="I112" s="220"/>
      <c r="J112" s="221">
        <f>ROUND(I112*H112,2)</f>
        <v>0</v>
      </c>
      <c r="K112" s="217" t="s">
        <v>160</v>
      </c>
      <c r="L112" s="46"/>
      <c r="M112" s="222" t="s">
        <v>19</v>
      </c>
      <c r="N112" s="223" t="s">
        <v>40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0.20499999999999999</v>
      </c>
      <c r="T112" s="225">
        <f>S112*H112</f>
        <v>0.40999999999999998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155</v>
      </c>
      <c r="AT112" s="226" t="s">
        <v>151</v>
      </c>
      <c r="AU112" s="226" t="s">
        <v>78</v>
      </c>
      <c r="AY112" s="19" t="s">
        <v>149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76</v>
      </c>
      <c r="BK112" s="227">
        <f>ROUND(I112*H112,2)</f>
        <v>0</v>
      </c>
      <c r="BL112" s="19" t="s">
        <v>155</v>
      </c>
      <c r="BM112" s="226" t="s">
        <v>658</v>
      </c>
    </row>
    <row r="113" s="2" customFormat="1">
      <c r="A113" s="40"/>
      <c r="B113" s="41"/>
      <c r="C113" s="42"/>
      <c r="D113" s="228" t="s">
        <v>162</v>
      </c>
      <c r="E113" s="42"/>
      <c r="F113" s="229" t="s">
        <v>200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162</v>
      </c>
      <c r="AU113" s="19" t="s">
        <v>78</v>
      </c>
    </row>
    <row r="114" s="2" customFormat="1" ht="16.5" customHeight="1">
      <c r="A114" s="40"/>
      <c r="B114" s="41"/>
      <c r="C114" s="215" t="s">
        <v>188</v>
      </c>
      <c r="D114" s="215" t="s">
        <v>151</v>
      </c>
      <c r="E114" s="216" t="s">
        <v>659</v>
      </c>
      <c r="F114" s="217" t="s">
        <v>660</v>
      </c>
      <c r="G114" s="218" t="s">
        <v>661</v>
      </c>
      <c r="H114" s="219">
        <v>120</v>
      </c>
      <c r="I114" s="220"/>
      <c r="J114" s="221">
        <f>ROUND(I114*H114,2)</f>
        <v>0</v>
      </c>
      <c r="K114" s="217" t="s">
        <v>160</v>
      </c>
      <c r="L114" s="46"/>
      <c r="M114" s="222" t="s">
        <v>19</v>
      </c>
      <c r="N114" s="223" t="s">
        <v>40</v>
      </c>
      <c r="O114" s="86"/>
      <c r="P114" s="224">
        <f>O114*H114</f>
        <v>0</v>
      </c>
      <c r="Q114" s="224">
        <v>3.0000000000000001E-05</v>
      </c>
      <c r="R114" s="224">
        <f>Q114*H114</f>
        <v>0.0035999999999999999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155</v>
      </c>
      <c r="AT114" s="226" t="s">
        <v>151</v>
      </c>
      <c r="AU114" s="226" t="s">
        <v>78</v>
      </c>
      <c r="AY114" s="19" t="s">
        <v>149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76</v>
      </c>
      <c r="BK114" s="227">
        <f>ROUND(I114*H114,2)</f>
        <v>0</v>
      </c>
      <c r="BL114" s="19" t="s">
        <v>155</v>
      </c>
      <c r="BM114" s="226" t="s">
        <v>662</v>
      </c>
    </row>
    <row r="115" s="2" customFormat="1">
      <c r="A115" s="40"/>
      <c r="B115" s="41"/>
      <c r="C115" s="42"/>
      <c r="D115" s="228" t="s">
        <v>162</v>
      </c>
      <c r="E115" s="42"/>
      <c r="F115" s="229" t="s">
        <v>663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162</v>
      </c>
      <c r="AU115" s="19" t="s">
        <v>78</v>
      </c>
    </row>
    <row r="116" s="2" customFormat="1" ht="24.15" customHeight="1">
      <c r="A116" s="40"/>
      <c r="B116" s="41"/>
      <c r="C116" s="215" t="s">
        <v>196</v>
      </c>
      <c r="D116" s="215" t="s">
        <v>151</v>
      </c>
      <c r="E116" s="216" t="s">
        <v>664</v>
      </c>
      <c r="F116" s="217" t="s">
        <v>665</v>
      </c>
      <c r="G116" s="218" t="s">
        <v>666</v>
      </c>
      <c r="H116" s="219">
        <v>20</v>
      </c>
      <c r="I116" s="220"/>
      <c r="J116" s="221">
        <f>ROUND(I116*H116,2)</f>
        <v>0</v>
      </c>
      <c r="K116" s="217" t="s">
        <v>160</v>
      </c>
      <c r="L116" s="46"/>
      <c r="M116" s="222" t="s">
        <v>19</v>
      </c>
      <c r="N116" s="223" t="s">
        <v>40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155</v>
      </c>
      <c r="AT116" s="226" t="s">
        <v>151</v>
      </c>
      <c r="AU116" s="226" t="s">
        <v>78</v>
      </c>
      <c r="AY116" s="19" t="s">
        <v>149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76</v>
      </c>
      <c r="BK116" s="227">
        <f>ROUND(I116*H116,2)</f>
        <v>0</v>
      </c>
      <c r="BL116" s="19" t="s">
        <v>155</v>
      </c>
      <c r="BM116" s="226" t="s">
        <v>667</v>
      </c>
    </row>
    <row r="117" s="2" customFormat="1">
      <c r="A117" s="40"/>
      <c r="B117" s="41"/>
      <c r="C117" s="42"/>
      <c r="D117" s="228" t="s">
        <v>162</v>
      </c>
      <c r="E117" s="42"/>
      <c r="F117" s="229" t="s">
        <v>668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162</v>
      </c>
      <c r="AU117" s="19" t="s">
        <v>78</v>
      </c>
    </row>
    <row r="118" s="2" customFormat="1" ht="49.05" customHeight="1">
      <c r="A118" s="40"/>
      <c r="B118" s="41"/>
      <c r="C118" s="215" t="s">
        <v>203</v>
      </c>
      <c r="D118" s="215" t="s">
        <v>151</v>
      </c>
      <c r="E118" s="216" t="s">
        <v>669</v>
      </c>
      <c r="F118" s="217" t="s">
        <v>670</v>
      </c>
      <c r="G118" s="218" t="s">
        <v>191</v>
      </c>
      <c r="H118" s="219">
        <v>35.799999999999997</v>
      </c>
      <c r="I118" s="220"/>
      <c r="J118" s="221">
        <f>ROUND(I118*H118,2)</f>
        <v>0</v>
      </c>
      <c r="K118" s="217" t="s">
        <v>160</v>
      </c>
      <c r="L118" s="46"/>
      <c r="M118" s="222" t="s">
        <v>19</v>
      </c>
      <c r="N118" s="223" t="s">
        <v>40</v>
      </c>
      <c r="O118" s="86"/>
      <c r="P118" s="224">
        <f>O118*H118</f>
        <v>0</v>
      </c>
      <c r="Q118" s="224">
        <v>0.036900000000000002</v>
      </c>
      <c r="R118" s="224">
        <f>Q118*H118</f>
        <v>1.3210200000000001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155</v>
      </c>
      <c r="AT118" s="226" t="s">
        <v>151</v>
      </c>
      <c r="AU118" s="226" t="s">
        <v>78</v>
      </c>
      <c r="AY118" s="19" t="s">
        <v>149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76</v>
      </c>
      <c r="BK118" s="227">
        <f>ROUND(I118*H118,2)</f>
        <v>0</v>
      </c>
      <c r="BL118" s="19" t="s">
        <v>155</v>
      </c>
      <c r="BM118" s="226" t="s">
        <v>671</v>
      </c>
    </row>
    <row r="119" s="2" customFormat="1">
      <c r="A119" s="40"/>
      <c r="B119" s="41"/>
      <c r="C119" s="42"/>
      <c r="D119" s="228" t="s">
        <v>162</v>
      </c>
      <c r="E119" s="42"/>
      <c r="F119" s="229" t="s">
        <v>672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162</v>
      </c>
      <c r="AU119" s="19" t="s">
        <v>78</v>
      </c>
    </row>
    <row r="120" s="14" customFormat="1">
      <c r="A120" s="14"/>
      <c r="B120" s="244"/>
      <c r="C120" s="245"/>
      <c r="D120" s="235" t="s">
        <v>164</v>
      </c>
      <c r="E120" s="246" t="s">
        <v>19</v>
      </c>
      <c r="F120" s="247" t="s">
        <v>673</v>
      </c>
      <c r="G120" s="245"/>
      <c r="H120" s="248">
        <v>35.799999999999997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164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149</v>
      </c>
    </row>
    <row r="121" s="2" customFormat="1" ht="49.05" customHeight="1">
      <c r="A121" s="40"/>
      <c r="B121" s="41"/>
      <c r="C121" s="215" t="s">
        <v>211</v>
      </c>
      <c r="D121" s="215" t="s">
        <v>151</v>
      </c>
      <c r="E121" s="216" t="s">
        <v>674</v>
      </c>
      <c r="F121" s="217" t="s">
        <v>675</v>
      </c>
      <c r="G121" s="218" t="s">
        <v>191</v>
      </c>
      <c r="H121" s="219">
        <v>4</v>
      </c>
      <c r="I121" s="220"/>
      <c r="J121" s="221">
        <f>ROUND(I121*H121,2)</f>
        <v>0</v>
      </c>
      <c r="K121" s="217" t="s">
        <v>160</v>
      </c>
      <c r="L121" s="46"/>
      <c r="M121" s="222" t="s">
        <v>19</v>
      </c>
      <c r="N121" s="223" t="s">
        <v>40</v>
      </c>
      <c r="O121" s="86"/>
      <c r="P121" s="224">
        <f>O121*H121</f>
        <v>0</v>
      </c>
      <c r="Q121" s="224">
        <v>0.0086800000000000002</v>
      </c>
      <c r="R121" s="224">
        <f>Q121*H121</f>
        <v>0.034720000000000001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155</v>
      </c>
      <c r="AT121" s="226" t="s">
        <v>151</v>
      </c>
      <c r="AU121" s="226" t="s">
        <v>78</v>
      </c>
      <c r="AY121" s="19" t="s">
        <v>149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76</v>
      </c>
      <c r="BK121" s="227">
        <f>ROUND(I121*H121,2)</f>
        <v>0</v>
      </c>
      <c r="BL121" s="19" t="s">
        <v>155</v>
      </c>
      <c r="BM121" s="226" t="s">
        <v>676</v>
      </c>
    </row>
    <row r="122" s="2" customFormat="1">
      <c r="A122" s="40"/>
      <c r="B122" s="41"/>
      <c r="C122" s="42"/>
      <c r="D122" s="228" t="s">
        <v>162</v>
      </c>
      <c r="E122" s="42"/>
      <c r="F122" s="229" t="s">
        <v>677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162</v>
      </c>
      <c r="AU122" s="19" t="s">
        <v>78</v>
      </c>
    </row>
    <row r="123" s="2" customFormat="1" ht="49.05" customHeight="1">
      <c r="A123" s="40"/>
      <c r="B123" s="41"/>
      <c r="C123" s="215" t="s">
        <v>224</v>
      </c>
      <c r="D123" s="215" t="s">
        <v>151</v>
      </c>
      <c r="E123" s="216" t="s">
        <v>678</v>
      </c>
      <c r="F123" s="217" t="s">
        <v>679</v>
      </c>
      <c r="G123" s="218" t="s">
        <v>191</v>
      </c>
      <c r="H123" s="219">
        <v>18.699999999999999</v>
      </c>
      <c r="I123" s="220"/>
      <c r="J123" s="221">
        <f>ROUND(I123*H123,2)</f>
        <v>0</v>
      </c>
      <c r="K123" s="217" t="s">
        <v>160</v>
      </c>
      <c r="L123" s="46"/>
      <c r="M123" s="222" t="s">
        <v>19</v>
      </c>
      <c r="N123" s="223" t="s">
        <v>40</v>
      </c>
      <c r="O123" s="86"/>
      <c r="P123" s="224">
        <f>O123*H123</f>
        <v>0</v>
      </c>
      <c r="Q123" s="224">
        <v>0.036900000000000002</v>
      </c>
      <c r="R123" s="224">
        <f>Q123*H123</f>
        <v>0.69003000000000003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155</v>
      </c>
      <c r="AT123" s="226" t="s">
        <v>151</v>
      </c>
      <c r="AU123" s="226" t="s">
        <v>78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680</v>
      </c>
    </row>
    <row r="124" s="2" customFormat="1">
      <c r="A124" s="40"/>
      <c r="B124" s="41"/>
      <c r="C124" s="42"/>
      <c r="D124" s="228" t="s">
        <v>162</v>
      </c>
      <c r="E124" s="42"/>
      <c r="F124" s="229" t="s">
        <v>681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78</v>
      </c>
    </row>
    <row r="125" s="14" customFormat="1">
      <c r="A125" s="14"/>
      <c r="B125" s="244"/>
      <c r="C125" s="245"/>
      <c r="D125" s="235" t="s">
        <v>164</v>
      </c>
      <c r="E125" s="246" t="s">
        <v>19</v>
      </c>
      <c r="F125" s="247" t="s">
        <v>682</v>
      </c>
      <c r="G125" s="245"/>
      <c r="H125" s="248">
        <v>18.699999999999999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164</v>
      </c>
      <c r="AU125" s="254" t="s">
        <v>78</v>
      </c>
      <c r="AV125" s="14" t="s">
        <v>78</v>
      </c>
      <c r="AW125" s="14" t="s">
        <v>31</v>
      </c>
      <c r="AX125" s="14" t="s">
        <v>76</v>
      </c>
      <c r="AY125" s="254" t="s">
        <v>149</v>
      </c>
    </row>
    <row r="126" s="2" customFormat="1" ht="33" customHeight="1">
      <c r="A126" s="40"/>
      <c r="B126" s="41"/>
      <c r="C126" s="215" t="s">
        <v>233</v>
      </c>
      <c r="D126" s="215" t="s">
        <v>151</v>
      </c>
      <c r="E126" s="216" t="s">
        <v>683</v>
      </c>
      <c r="F126" s="217" t="s">
        <v>684</v>
      </c>
      <c r="G126" s="218" t="s">
        <v>107</v>
      </c>
      <c r="H126" s="219">
        <v>612.5</v>
      </c>
      <c r="I126" s="220"/>
      <c r="J126" s="221">
        <f>ROUND(I126*H126,2)</f>
        <v>0</v>
      </c>
      <c r="K126" s="217" t="s">
        <v>160</v>
      </c>
      <c r="L126" s="46"/>
      <c r="M126" s="222" t="s">
        <v>19</v>
      </c>
      <c r="N126" s="223" t="s">
        <v>40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155</v>
      </c>
      <c r="AT126" s="226" t="s">
        <v>151</v>
      </c>
      <c r="AU126" s="226" t="s">
        <v>78</v>
      </c>
      <c r="AY126" s="19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76</v>
      </c>
      <c r="BK126" s="227">
        <f>ROUND(I126*H126,2)</f>
        <v>0</v>
      </c>
      <c r="BL126" s="19" t="s">
        <v>155</v>
      </c>
      <c r="BM126" s="226" t="s">
        <v>685</v>
      </c>
    </row>
    <row r="127" s="2" customFormat="1">
      <c r="A127" s="40"/>
      <c r="B127" s="41"/>
      <c r="C127" s="42"/>
      <c r="D127" s="228" t="s">
        <v>162</v>
      </c>
      <c r="E127" s="42"/>
      <c r="F127" s="229" t="s">
        <v>686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162</v>
      </c>
      <c r="AU127" s="19" t="s">
        <v>78</v>
      </c>
    </row>
    <row r="128" s="14" customFormat="1">
      <c r="A128" s="14"/>
      <c r="B128" s="244"/>
      <c r="C128" s="245"/>
      <c r="D128" s="235" t="s">
        <v>164</v>
      </c>
      <c r="E128" s="246" t="s">
        <v>19</v>
      </c>
      <c r="F128" s="247" t="s">
        <v>687</v>
      </c>
      <c r="G128" s="245"/>
      <c r="H128" s="248">
        <v>500.87200000000001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164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149</v>
      </c>
    </row>
    <row r="129" s="14" customFormat="1">
      <c r="A129" s="14"/>
      <c r="B129" s="244"/>
      <c r="C129" s="245"/>
      <c r="D129" s="235" t="s">
        <v>164</v>
      </c>
      <c r="E129" s="246" t="s">
        <v>19</v>
      </c>
      <c r="F129" s="247" t="s">
        <v>688</v>
      </c>
      <c r="G129" s="245"/>
      <c r="H129" s="248">
        <v>437.41800000000001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164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149</v>
      </c>
    </row>
    <row r="130" s="14" customFormat="1">
      <c r="A130" s="14"/>
      <c r="B130" s="244"/>
      <c r="C130" s="245"/>
      <c r="D130" s="235" t="s">
        <v>164</v>
      </c>
      <c r="E130" s="246" t="s">
        <v>19</v>
      </c>
      <c r="F130" s="247" t="s">
        <v>689</v>
      </c>
      <c r="G130" s="245"/>
      <c r="H130" s="248">
        <v>21.710999999999999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164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149</v>
      </c>
    </row>
    <row r="131" s="14" customFormat="1">
      <c r="A131" s="14"/>
      <c r="B131" s="244"/>
      <c r="C131" s="245"/>
      <c r="D131" s="235" t="s">
        <v>164</v>
      </c>
      <c r="E131" s="246" t="s">
        <v>19</v>
      </c>
      <c r="F131" s="247" t="s">
        <v>690</v>
      </c>
      <c r="G131" s="245"/>
      <c r="H131" s="248">
        <v>264.99799999999999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164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149</v>
      </c>
    </row>
    <row r="132" s="15" customFormat="1">
      <c r="A132" s="15"/>
      <c r="B132" s="255"/>
      <c r="C132" s="256"/>
      <c r="D132" s="235" t="s">
        <v>164</v>
      </c>
      <c r="E132" s="257" t="s">
        <v>19</v>
      </c>
      <c r="F132" s="258" t="s">
        <v>166</v>
      </c>
      <c r="G132" s="256"/>
      <c r="H132" s="259">
        <v>1224.999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164</v>
      </c>
      <c r="AU132" s="265" t="s">
        <v>78</v>
      </c>
      <c r="AV132" s="15" t="s">
        <v>155</v>
      </c>
      <c r="AW132" s="15" t="s">
        <v>31</v>
      </c>
      <c r="AX132" s="15" t="s">
        <v>69</v>
      </c>
      <c r="AY132" s="265" t="s">
        <v>149</v>
      </c>
    </row>
    <row r="133" s="14" customFormat="1">
      <c r="A133" s="14"/>
      <c r="B133" s="244"/>
      <c r="C133" s="245"/>
      <c r="D133" s="235" t="s">
        <v>164</v>
      </c>
      <c r="E133" s="246" t="s">
        <v>19</v>
      </c>
      <c r="F133" s="247" t="s">
        <v>691</v>
      </c>
      <c r="G133" s="245"/>
      <c r="H133" s="248">
        <v>612.5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164</v>
      </c>
      <c r="AU133" s="254" t="s">
        <v>78</v>
      </c>
      <c r="AV133" s="14" t="s">
        <v>78</v>
      </c>
      <c r="AW133" s="14" t="s">
        <v>31</v>
      </c>
      <c r="AX133" s="14" t="s">
        <v>76</v>
      </c>
      <c r="AY133" s="254" t="s">
        <v>149</v>
      </c>
    </row>
    <row r="134" s="2" customFormat="1" ht="24.15" customHeight="1">
      <c r="A134" s="40"/>
      <c r="B134" s="41"/>
      <c r="C134" s="215" t="s">
        <v>237</v>
      </c>
      <c r="D134" s="215" t="s">
        <v>151</v>
      </c>
      <c r="E134" s="216" t="s">
        <v>692</v>
      </c>
      <c r="F134" s="217" t="s">
        <v>693</v>
      </c>
      <c r="G134" s="218" t="s">
        <v>107</v>
      </c>
      <c r="H134" s="219">
        <v>612.5</v>
      </c>
      <c r="I134" s="220"/>
      <c r="J134" s="221">
        <f>ROUND(I134*H134,2)</f>
        <v>0</v>
      </c>
      <c r="K134" s="217" t="s">
        <v>160</v>
      </c>
      <c r="L134" s="46"/>
      <c r="M134" s="222" t="s">
        <v>19</v>
      </c>
      <c r="N134" s="223" t="s">
        <v>40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155</v>
      </c>
      <c r="AT134" s="226" t="s">
        <v>151</v>
      </c>
      <c r="AU134" s="226" t="s">
        <v>78</v>
      </c>
      <c r="AY134" s="19" t="s">
        <v>149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76</v>
      </c>
      <c r="BK134" s="227">
        <f>ROUND(I134*H134,2)</f>
        <v>0</v>
      </c>
      <c r="BL134" s="19" t="s">
        <v>155</v>
      </c>
      <c r="BM134" s="226" t="s">
        <v>694</v>
      </c>
    </row>
    <row r="135" s="2" customFormat="1">
      <c r="A135" s="40"/>
      <c r="B135" s="41"/>
      <c r="C135" s="42"/>
      <c r="D135" s="228" t="s">
        <v>162</v>
      </c>
      <c r="E135" s="42"/>
      <c r="F135" s="229" t="s">
        <v>695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162</v>
      </c>
      <c r="AU135" s="19" t="s">
        <v>78</v>
      </c>
    </row>
    <row r="136" s="2" customFormat="1" ht="16.5" customHeight="1">
      <c r="A136" s="40"/>
      <c r="B136" s="41"/>
      <c r="C136" s="215" t="s">
        <v>245</v>
      </c>
      <c r="D136" s="215" t="s">
        <v>151</v>
      </c>
      <c r="E136" s="216" t="s">
        <v>696</v>
      </c>
      <c r="F136" s="217" t="s">
        <v>697</v>
      </c>
      <c r="G136" s="218" t="s">
        <v>107</v>
      </c>
      <c r="H136" s="219">
        <v>3.96</v>
      </c>
      <c r="I136" s="220"/>
      <c r="J136" s="221">
        <f>ROUND(I136*H136,2)</f>
        <v>0</v>
      </c>
      <c r="K136" s="217" t="s">
        <v>160</v>
      </c>
      <c r="L136" s="46"/>
      <c r="M136" s="222" t="s">
        <v>19</v>
      </c>
      <c r="N136" s="223" t="s">
        <v>40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155</v>
      </c>
      <c r="AT136" s="226" t="s">
        <v>151</v>
      </c>
      <c r="AU136" s="226" t="s">
        <v>78</v>
      </c>
      <c r="AY136" s="19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76</v>
      </c>
      <c r="BK136" s="227">
        <f>ROUND(I136*H136,2)</f>
        <v>0</v>
      </c>
      <c r="BL136" s="19" t="s">
        <v>155</v>
      </c>
      <c r="BM136" s="226" t="s">
        <v>698</v>
      </c>
    </row>
    <row r="137" s="2" customFormat="1">
      <c r="A137" s="40"/>
      <c r="B137" s="41"/>
      <c r="C137" s="42"/>
      <c r="D137" s="228" t="s">
        <v>162</v>
      </c>
      <c r="E137" s="42"/>
      <c r="F137" s="229" t="s">
        <v>699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162</v>
      </c>
      <c r="AU137" s="19" t="s">
        <v>78</v>
      </c>
    </row>
    <row r="138" s="14" customFormat="1">
      <c r="A138" s="14"/>
      <c r="B138" s="244"/>
      <c r="C138" s="245"/>
      <c r="D138" s="235" t="s">
        <v>164</v>
      </c>
      <c r="E138" s="246" t="s">
        <v>19</v>
      </c>
      <c r="F138" s="247" t="s">
        <v>700</v>
      </c>
      <c r="G138" s="245"/>
      <c r="H138" s="248">
        <v>3.96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164</v>
      </c>
      <c r="AU138" s="254" t="s">
        <v>78</v>
      </c>
      <c r="AV138" s="14" t="s">
        <v>78</v>
      </c>
      <c r="AW138" s="14" t="s">
        <v>31</v>
      </c>
      <c r="AX138" s="14" t="s">
        <v>76</v>
      </c>
      <c r="AY138" s="254" t="s">
        <v>149</v>
      </c>
    </row>
    <row r="139" s="2" customFormat="1" ht="24.15" customHeight="1">
      <c r="A139" s="40"/>
      <c r="B139" s="41"/>
      <c r="C139" s="215" t="s">
        <v>252</v>
      </c>
      <c r="D139" s="215" t="s">
        <v>151</v>
      </c>
      <c r="E139" s="216" t="s">
        <v>701</v>
      </c>
      <c r="F139" s="217" t="s">
        <v>702</v>
      </c>
      <c r="G139" s="218" t="s">
        <v>107</v>
      </c>
      <c r="H139" s="219">
        <v>46</v>
      </c>
      <c r="I139" s="220"/>
      <c r="J139" s="221">
        <f>ROUND(I139*H139,2)</f>
        <v>0</v>
      </c>
      <c r="K139" s="217" t="s">
        <v>160</v>
      </c>
      <c r="L139" s="46"/>
      <c r="M139" s="222" t="s">
        <v>19</v>
      </c>
      <c r="N139" s="223" t="s">
        <v>40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155</v>
      </c>
      <c r="AT139" s="226" t="s">
        <v>151</v>
      </c>
      <c r="AU139" s="226" t="s">
        <v>78</v>
      </c>
      <c r="AY139" s="19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76</v>
      </c>
      <c r="BK139" s="227">
        <f>ROUND(I139*H139,2)</f>
        <v>0</v>
      </c>
      <c r="BL139" s="19" t="s">
        <v>155</v>
      </c>
      <c r="BM139" s="226" t="s">
        <v>703</v>
      </c>
    </row>
    <row r="140" s="2" customFormat="1">
      <c r="A140" s="40"/>
      <c r="B140" s="41"/>
      <c r="C140" s="42"/>
      <c r="D140" s="228" t="s">
        <v>162</v>
      </c>
      <c r="E140" s="42"/>
      <c r="F140" s="229" t="s">
        <v>704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162</v>
      </c>
      <c r="AU140" s="19" t="s">
        <v>78</v>
      </c>
    </row>
    <row r="141" s="2" customFormat="1" ht="16.5" customHeight="1">
      <c r="A141" s="40"/>
      <c r="B141" s="41"/>
      <c r="C141" s="215" t="s">
        <v>8</v>
      </c>
      <c r="D141" s="215" t="s">
        <v>151</v>
      </c>
      <c r="E141" s="216" t="s">
        <v>705</v>
      </c>
      <c r="F141" s="217" t="s">
        <v>706</v>
      </c>
      <c r="G141" s="218" t="s">
        <v>154</v>
      </c>
      <c r="H141" s="219">
        <v>31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40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155</v>
      </c>
      <c r="AT141" s="226" t="s">
        <v>151</v>
      </c>
      <c r="AU141" s="226" t="s">
        <v>78</v>
      </c>
      <c r="AY141" s="19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76</v>
      </c>
      <c r="BK141" s="227">
        <f>ROUND(I141*H141,2)</f>
        <v>0</v>
      </c>
      <c r="BL141" s="19" t="s">
        <v>155</v>
      </c>
      <c r="BM141" s="226" t="s">
        <v>707</v>
      </c>
    </row>
    <row r="142" s="2" customFormat="1" ht="21.75" customHeight="1">
      <c r="A142" s="40"/>
      <c r="B142" s="41"/>
      <c r="C142" s="215" t="s">
        <v>262</v>
      </c>
      <c r="D142" s="215" t="s">
        <v>151</v>
      </c>
      <c r="E142" s="216" t="s">
        <v>708</v>
      </c>
      <c r="F142" s="217" t="s">
        <v>709</v>
      </c>
      <c r="G142" s="218" t="s">
        <v>159</v>
      </c>
      <c r="H142" s="219">
        <v>1308.096</v>
      </c>
      <c r="I142" s="220"/>
      <c r="J142" s="221">
        <f>ROUND(I142*H142,2)</f>
        <v>0</v>
      </c>
      <c r="K142" s="217" t="s">
        <v>160</v>
      </c>
      <c r="L142" s="46"/>
      <c r="M142" s="222" t="s">
        <v>19</v>
      </c>
      <c r="N142" s="223" t="s">
        <v>40</v>
      </c>
      <c r="O142" s="86"/>
      <c r="P142" s="224">
        <f>O142*H142</f>
        <v>0</v>
      </c>
      <c r="Q142" s="224">
        <v>0.00084000000000000003</v>
      </c>
      <c r="R142" s="224">
        <f>Q142*H142</f>
        <v>1.0988006400000001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155</v>
      </c>
      <c r="AT142" s="226" t="s">
        <v>151</v>
      </c>
      <c r="AU142" s="226" t="s">
        <v>78</v>
      </c>
      <c r="AY142" s="19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76</v>
      </c>
      <c r="BK142" s="227">
        <f>ROUND(I142*H142,2)</f>
        <v>0</v>
      </c>
      <c r="BL142" s="19" t="s">
        <v>155</v>
      </c>
      <c r="BM142" s="226" t="s">
        <v>710</v>
      </c>
    </row>
    <row r="143" s="2" customFormat="1">
      <c r="A143" s="40"/>
      <c r="B143" s="41"/>
      <c r="C143" s="42"/>
      <c r="D143" s="228" t="s">
        <v>162</v>
      </c>
      <c r="E143" s="42"/>
      <c r="F143" s="229" t="s">
        <v>711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162</v>
      </c>
      <c r="AU143" s="19" t="s">
        <v>78</v>
      </c>
    </row>
    <row r="144" s="14" customFormat="1">
      <c r="A144" s="14"/>
      <c r="B144" s="244"/>
      <c r="C144" s="245"/>
      <c r="D144" s="235" t="s">
        <v>164</v>
      </c>
      <c r="E144" s="246" t="s">
        <v>19</v>
      </c>
      <c r="F144" s="247" t="s">
        <v>712</v>
      </c>
      <c r="G144" s="245"/>
      <c r="H144" s="248">
        <v>1308.096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164</v>
      </c>
      <c r="AU144" s="254" t="s">
        <v>78</v>
      </c>
      <c r="AV144" s="14" t="s">
        <v>78</v>
      </c>
      <c r="AW144" s="14" t="s">
        <v>31</v>
      </c>
      <c r="AX144" s="14" t="s">
        <v>76</v>
      </c>
      <c r="AY144" s="254" t="s">
        <v>149</v>
      </c>
    </row>
    <row r="145" s="2" customFormat="1" ht="24.15" customHeight="1">
      <c r="A145" s="40"/>
      <c r="B145" s="41"/>
      <c r="C145" s="215" t="s">
        <v>267</v>
      </c>
      <c r="D145" s="215" t="s">
        <v>151</v>
      </c>
      <c r="E145" s="216" t="s">
        <v>713</v>
      </c>
      <c r="F145" s="217" t="s">
        <v>714</v>
      </c>
      <c r="G145" s="218" t="s">
        <v>159</v>
      </c>
      <c r="H145" s="219">
        <v>1308.096</v>
      </c>
      <c r="I145" s="220"/>
      <c r="J145" s="221">
        <f>ROUND(I145*H145,2)</f>
        <v>0</v>
      </c>
      <c r="K145" s="217" t="s">
        <v>160</v>
      </c>
      <c r="L145" s="46"/>
      <c r="M145" s="222" t="s">
        <v>19</v>
      </c>
      <c r="N145" s="223" t="s">
        <v>40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155</v>
      </c>
      <c r="AT145" s="226" t="s">
        <v>151</v>
      </c>
      <c r="AU145" s="226" t="s">
        <v>78</v>
      </c>
      <c r="AY145" s="19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76</v>
      </c>
      <c r="BK145" s="227">
        <f>ROUND(I145*H145,2)</f>
        <v>0</v>
      </c>
      <c r="BL145" s="19" t="s">
        <v>155</v>
      </c>
      <c r="BM145" s="226" t="s">
        <v>715</v>
      </c>
    </row>
    <row r="146" s="2" customFormat="1">
      <c r="A146" s="40"/>
      <c r="B146" s="41"/>
      <c r="C146" s="42"/>
      <c r="D146" s="228" t="s">
        <v>162</v>
      </c>
      <c r="E146" s="42"/>
      <c r="F146" s="229" t="s">
        <v>716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162</v>
      </c>
      <c r="AU146" s="19" t="s">
        <v>78</v>
      </c>
    </row>
    <row r="147" s="2" customFormat="1" ht="24.15" customHeight="1">
      <c r="A147" s="40"/>
      <c r="B147" s="41"/>
      <c r="C147" s="215" t="s">
        <v>273</v>
      </c>
      <c r="D147" s="215" t="s">
        <v>151</v>
      </c>
      <c r="E147" s="216" t="s">
        <v>717</v>
      </c>
      <c r="F147" s="217" t="s">
        <v>718</v>
      </c>
      <c r="G147" s="218" t="s">
        <v>159</v>
      </c>
      <c r="H147" s="219">
        <v>4.4000000000000004</v>
      </c>
      <c r="I147" s="220"/>
      <c r="J147" s="221">
        <f>ROUND(I147*H147,2)</f>
        <v>0</v>
      </c>
      <c r="K147" s="217" t="s">
        <v>160</v>
      </c>
      <c r="L147" s="46"/>
      <c r="M147" s="222" t="s">
        <v>19</v>
      </c>
      <c r="N147" s="223" t="s">
        <v>40</v>
      </c>
      <c r="O147" s="86"/>
      <c r="P147" s="224">
        <f>O147*H147</f>
        <v>0</v>
      </c>
      <c r="Q147" s="224">
        <v>0.00059000000000000003</v>
      </c>
      <c r="R147" s="224">
        <f>Q147*H147</f>
        <v>0.0025960000000000002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155</v>
      </c>
      <c r="AT147" s="226" t="s">
        <v>151</v>
      </c>
      <c r="AU147" s="226" t="s">
        <v>78</v>
      </c>
      <c r="AY147" s="19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76</v>
      </c>
      <c r="BK147" s="227">
        <f>ROUND(I147*H147,2)</f>
        <v>0</v>
      </c>
      <c r="BL147" s="19" t="s">
        <v>155</v>
      </c>
      <c r="BM147" s="226" t="s">
        <v>719</v>
      </c>
    </row>
    <row r="148" s="2" customFormat="1">
      <c r="A148" s="40"/>
      <c r="B148" s="41"/>
      <c r="C148" s="42"/>
      <c r="D148" s="228" t="s">
        <v>162</v>
      </c>
      <c r="E148" s="42"/>
      <c r="F148" s="229" t="s">
        <v>720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78</v>
      </c>
    </row>
    <row r="149" s="14" customFormat="1">
      <c r="A149" s="14"/>
      <c r="B149" s="244"/>
      <c r="C149" s="245"/>
      <c r="D149" s="235" t="s">
        <v>164</v>
      </c>
      <c r="E149" s="246" t="s">
        <v>19</v>
      </c>
      <c r="F149" s="247" t="s">
        <v>721</v>
      </c>
      <c r="G149" s="245"/>
      <c r="H149" s="248">
        <v>4.4000000000000004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164</v>
      </c>
      <c r="AU149" s="254" t="s">
        <v>78</v>
      </c>
      <c r="AV149" s="14" t="s">
        <v>78</v>
      </c>
      <c r="AW149" s="14" t="s">
        <v>31</v>
      </c>
      <c r="AX149" s="14" t="s">
        <v>76</v>
      </c>
      <c r="AY149" s="254" t="s">
        <v>149</v>
      </c>
    </row>
    <row r="150" s="2" customFormat="1" ht="24.15" customHeight="1">
      <c r="A150" s="40"/>
      <c r="B150" s="41"/>
      <c r="C150" s="215" t="s">
        <v>282</v>
      </c>
      <c r="D150" s="215" t="s">
        <v>151</v>
      </c>
      <c r="E150" s="216" t="s">
        <v>722</v>
      </c>
      <c r="F150" s="217" t="s">
        <v>723</v>
      </c>
      <c r="G150" s="218" t="s">
        <v>159</v>
      </c>
      <c r="H150" s="219">
        <v>4.4000000000000004</v>
      </c>
      <c r="I150" s="220"/>
      <c r="J150" s="221">
        <f>ROUND(I150*H150,2)</f>
        <v>0</v>
      </c>
      <c r="K150" s="217" t="s">
        <v>160</v>
      </c>
      <c r="L150" s="46"/>
      <c r="M150" s="222" t="s">
        <v>19</v>
      </c>
      <c r="N150" s="223" t="s">
        <v>40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155</v>
      </c>
      <c r="AT150" s="226" t="s">
        <v>151</v>
      </c>
      <c r="AU150" s="226" t="s">
        <v>78</v>
      </c>
      <c r="AY150" s="19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76</v>
      </c>
      <c r="BK150" s="227">
        <f>ROUND(I150*H150,2)</f>
        <v>0</v>
      </c>
      <c r="BL150" s="19" t="s">
        <v>155</v>
      </c>
      <c r="BM150" s="226" t="s">
        <v>724</v>
      </c>
    </row>
    <row r="151" s="2" customFormat="1">
      <c r="A151" s="40"/>
      <c r="B151" s="41"/>
      <c r="C151" s="42"/>
      <c r="D151" s="228" t="s">
        <v>162</v>
      </c>
      <c r="E151" s="42"/>
      <c r="F151" s="229" t="s">
        <v>725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162</v>
      </c>
      <c r="AU151" s="19" t="s">
        <v>78</v>
      </c>
    </row>
    <row r="152" s="2" customFormat="1" ht="37.8" customHeight="1">
      <c r="A152" s="40"/>
      <c r="B152" s="41"/>
      <c r="C152" s="215" t="s">
        <v>287</v>
      </c>
      <c r="D152" s="215" t="s">
        <v>151</v>
      </c>
      <c r="E152" s="216" t="s">
        <v>726</v>
      </c>
      <c r="F152" s="217" t="s">
        <v>727</v>
      </c>
      <c r="G152" s="218" t="s">
        <v>107</v>
      </c>
      <c r="H152" s="219">
        <v>612.71600000000001</v>
      </c>
      <c r="I152" s="220"/>
      <c r="J152" s="221">
        <f>ROUND(I152*H152,2)</f>
        <v>0</v>
      </c>
      <c r="K152" s="217" t="s">
        <v>160</v>
      </c>
      <c r="L152" s="46"/>
      <c r="M152" s="222" t="s">
        <v>19</v>
      </c>
      <c r="N152" s="223" t="s">
        <v>40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155</v>
      </c>
      <c r="AT152" s="226" t="s">
        <v>151</v>
      </c>
      <c r="AU152" s="226" t="s">
        <v>78</v>
      </c>
      <c r="AY152" s="19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76</v>
      </c>
      <c r="BK152" s="227">
        <f>ROUND(I152*H152,2)</f>
        <v>0</v>
      </c>
      <c r="BL152" s="19" t="s">
        <v>155</v>
      </c>
      <c r="BM152" s="226" t="s">
        <v>728</v>
      </c>
    </row>
    <row r="153" s="2" customFormat="1">
      <c r="A153" s="40"/>
      <c r="B153" s="41"/>
      <c r="C153" s="42"/>
      <c r="D153" s="228" t="s">
        <v>162</v>
      </c>
      <c r="E153" s="42"/>
      <c r="F153" s="229" t="s">
        <v>729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162</v>
      </c>
      <c r="AU153" s="19" t="s">
        <v>78</v>
      </c>
    </row>
    <row r="154" s="14" customFormat="1">
      <c r="A154" s="14"/>
      <c r="B154" s="244"/>
      <c r="C154" s="245"/>
      <c r="D154" s="235" t="s">
        <v>164</v>
      </c>
      <c r="E154" s="246" t="s">
        <v>19</v>
      </c>
      <c r="F154" s="247" t="s">
        <v>730</v>
      </c>
      <c r="G154" s="245"/>
      <c r="H154" s="248">
        <v>612.71600000000001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164</v>
      </c>
      <c r="AU154" s="254" t="s">
        <v>78</v>
      </c>
      <c r="AV154" s="14" t="s">
        <v>78</v>
      </c>
      <c r="AW154" s="14" t="s">
        <v>31</v>
      </c>
      <c r="AX154" s="14" t="s">
        <v>76</v>
      </c>
      <c r="AY154" s="254" t="s">
        <v>149</v>
      </c>
    </row>
    <row r="155" s="2" customFormat="1" ht="37.8" customHeight="1">
      <c r="A155" s="40"/>
      <c r="B155" s="41"/>
      <c r="C155" s="215" t="s">
        <v>7</v>
      </c>
      <c r="D155" s="215" t="s">
        <v>151</v>
      </c>
      <c r="E155" s="216" t="s">
        <v>731</v>
      </c>
      <c r="F155" s="217" t="s">
        <v>732</v>
      </c>
      <c r="G155" s="218" t="s">
        <v>107</v>
      </c>
      <c r="H155" s="219">
        <v>918.64099999999996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40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155</v>
      </c>
      <c r="AT155" s="226" t="s">
        <v>151</v>
      </c>
      <c r="AU155" s="226" t="s">
        <v>78</v>
      </c>
      <c r="AY155" s="19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76</v>
      </c>
      <c r="BK155" s="227">
        <f>ROUND(I155*H155,2)</f>
        <v>0</v>
      </c>
      <c r="BL155" s="19" t="s">
        <v>155</v>
      </c>
      <c r="BM155" s="226" t="s">
        <v>733</v>
      </c>
    </row>
    <row r="156" s="14" customFormat="1">
      <c r="A156" s="14"/>
      <c r="B156" s="244"/>
      <c r="C156" s="245"/>
      <c r="D156" s="235" t="s">
        <v>164</v>
      </c>
      <c r="E156" s="246" t="s">
        <v>19</v>
      </c>
      <c r="F156" s="247" t="s">
        <v>734</v>
      </c>
      <c r="G156" s="245"/>
      <c r="H156" s="248">
        <v>743.55600000000004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164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149</v>
      </c>
    </row>
    <row r="157" s="14" customFormat="1">
      <c r="A157" s="14"/>
      <c r="B157" s="244"/>
      <c r="C157" s="245"/>
      <c r="D157" s="235" t="s">
        <v>164</v>
      </c>
      <c r="E157" s="246" t="s">
        <v>19</v>
      </c>
      <c r="F157" s="247" t="s">
        <v>735</v>
      </c>
      <c r="G157" s="245"/>
      <c r="H157" s="248">
        <v>175.08500000000001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164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149</v>
      </c>
    </row>
    <row r="158" s="15" customFormat="1">
      <c r="A158" s="15"/>
      <c r="B158" s="255"/>
      <c r="C158" s="256"/>
      <c r="D158" s="235" t="s">
        <v>164</v>
      </c>
      <c r="E158" s="257" t="s">
        <v>19</v>
      </c>
      <c r="F158" s="258" t="s">
        <v>166</v>
      </c>
      <c r="G158" s="256"/>
      <c r="H158" s="259">
        <v>918.64099999999996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164</v>
      </c>
      <c r="AU158" s="265" t="s">
        <v>78</v>
      </c>
      <c r="AV158" s="15" t="s">
        <v>155</v>
      </c>
      <c r="AW158" s="15" t="s">
        <v>31</v>
      </c>
      <c r="AX158" s="15" t="s">
        <v>76</v>
      </c>
      <c r="AY158" s="265" t="s">
        <v>149</v>
      </c>
    </row>
    <row r="159" s="2" customFormat="1" ht="24.15" customHeight="1">
      <c r="A159" s="40"/>
      <c r="B159" s="41"/>
      <c r="C159" s="215" t="s">
        <v>298</v>
      </c>
      <c r="D159" s="215" t="s">
        <v>151</v>
      </c>
      <c r="E159" s="216" t="s">
        <v>736</v>
      </c>
      <c r="F159" s="217" t="s">
        <v>737</v>
      </c>
      <c r="G159" s="218" t="s">
        <v>107</v>
      </c>
      <c r="H159" s="219">
        <v>306.358</v>
      </c>
      <c r="I159" s="220"/>
      <c r="J159" s="221">
        <f>ROUND(I159*H159,2)</f>
        <v>0</v>
      </c>
      <c r="K159" s="217" t="s">
        <v>160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78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738</v>
      </c>
    </row>
    <row r="160" s="2" customFormat="1">
      <c r="A160" s="40"/>
      <c r="B160" s="41"/>
      <c r="C160" s="42"/>
      <c r="D160" s="228" t="s">
        <v>162</v>
      </c>
      <c r="E160" s="42"/>
      <c r="F160" s="229" t="s">
        <v>739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78</v>
      </c>
    </row>
    <row r="161" s="14" customFormat="1">
      <c r="A161" s="14"/>
      <c r="B161" s="244"/>
      <c r="C161" s="245"/>
      <c r="D161" s="235" t="s">
        <v>164</v>
      </c>
      <c r="E161" s="246" t="s">
        <v>19</v>
      </c>
      <c r="F161" s="247" t="s">
        <v>740</v>
      </c>
      <c r="G161" s="245"/>
      <c r="H161" s="248">
        <v>306.358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164</v>
      </c>
      <c r="AU161" s="254" t="s">
        <v>78</v>
      </c>
      <c r="AV161" s="14" t="s">
        <v>78</v>
      </c>
      <c r="AW161" s="14" t="s">
        <v>31</v>
      </c>
      <c r="AX161" s="14" t="s">
        <v>76</v>
      </c>
      <c r="AY161" s="254" t="s">
        <v>149</v>
      </c>
    </row>
    <row r="162" s="2" customFormat="1" ht="24.15" customHeight="1">
      <c r="A162" s="40"/>
      <c r="B162" s="41"/>
      <c r="C162" s="215" t="s">
        <v>303</v>
      </c>
      <c r="D162" s="215" t="s">
        <v>151</v>
      </c>
      <c r="E162" s="216" t="s">
        <v>238</v>
      </c>
      <c r="F162" s="217" t="s">
        <v>239</v>
      </c>
      <c r="G162" s="218" t="s">
        <v>107</v>
      </c>
      <c r="H162" s="219">
        <v>616.67600000000004</v>
      </c>
      <c r="I162" s="220"/>
      <c r="J162" s="221">
        <f>ROUND(I162*H162,2)</f>
        <v>0</v>
      </c>
      <c r="K162" s="217" t="s">
        <v>160</v>
      </c>
      <c r="L162" s="46"/>
      <c r="M162" s="222" t="s">
        <v>19</v>
      </c>
      <c r="N162" s="223" t="s">
        <v>40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155</v>
      </c>
      <c r="AT162" s="226" t="s">
        <v>151</v>
      </c>
      <c r="AU162" s="226" t="s">
        <v>78</v>
      </c>
      <c r="AY162" s="19" t="s">
        <v>149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76</v>
      </c>
      <c r="BK162" s="227">
        <f>ROUND(I162*H162,2)</f>
        <v>0</v>
      </c>
      <c r="BL162" s="19" t="s">
        <v>155</v>
      </c>
      <c r="BM162" s="226" t="s">
        <v>741</v>
      </c>
    </row>
    <row r="163" s="2" customFormat="1">
      <c r="A163" s="40"/>
      <c r="B163" s="41"/>
      <c r="C163" s="42"/>
      <c r="D163" s="228" t="s">
        <v>162</v>
      </c>
      <c r="E163" s="42"/>
      <c r="F163" s="229" t="s">
        <v>742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162</v>
      </c>
      <c r="AU163" s="19" t="s">
        <v>78</v>
      </c>
    </row>
    <row r="164" s="14" customFormat="1">
      <c r="A164" s="14"/>
      <c r="B164" s="244"/>
      <c r="C164" s="245"/>
      <c r="D164" s="235" t="s">
        <v>164</v>
      </c>
      <c r="E164" s="246" t="s">
        <v>19</v>
      </c>
      <c r="F164" s="247" t="s">
        <v>743</v>
      </c>
      <c r="G164" s="245"/>
      <c r="H164" s="248">
        <v>787.80100000000004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164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149</v>
      </c>
    </row>
    <row r="165" s="14" customFormat="1">
      <c r="A165" s="14"/>
      <c r="B165" s="244"/>
      <c r="C165" s="245"/>
      <c r="D165" s="235" t="s">
        <v>164</v>
      </c>
      <c r="E165" s="246" t="s">
        <v>19</v>
      </c>
      <c r="F165" s="247" t="s">
        <v>744</v>
      </c>
      <c r="G165" s="245"/>
      <c r="H165" s="248">
        <v>-175.08500000000001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164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149</v>
      </c>
    </row>
    <row r="166" s="16" customFormat="1">
      <c r="A166" s="16"/>
      <c r="B166" s="282"/>
      <c r="C166" s="283"/>
      <c r="D166" s="235" t="s">
        <v>164</v>
      </c>
      <c r="E166" s="284" t="s">
        <v>19</v>
      </c>
      <c r="F166" s="285" t="s">
        <v>745</v>
      </c>
      <c r="G166" s="283"/>
      <c r="H166" s="286">
        <v>612.71600000000001</v>
      </c>
      <c r="I166" s="287"/>
      <c r="J166" s="283"/>
      <c r="K166" s="283"/>
      <c r="L166" s="288"/>
      <c r="M166" s="289"/>
      <c r="N166" s="290"/>
      <c r="O166" s="290"/>
      <c r="P166" s="290"/>
      <c r="Q166" s="290"/>
      <c r="R166" s="290"/>
      <c r="S166" s="290"/>
      <c r="T166" s="29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2" t="s">
        <v>164</v>
      </c>
      <c r="AU166" s="292" t="s">
        <v>78</v>
      </c>
      <c r="AV166" s="16" t="s">
        <v>167</v>
      </c>
      <c r="AW166" s="16" t="s">
        <v>31</v>
      </c>
      <c r="AX166" s="16" t="s">
        <v>69</v>
      </c>
      <c r="AY166" s="292" t="s">
        <v>149</v>
      </c>
    </row>
    <row r="167" s="14" customFormat="1">
      <c r="A167" s="14"/>
      <c r="B167" s="244"/>
      <c r="C167" s="245"/>
      <c r="D167" s="235" t="s">
        <v>164</v>
      </c>
      <c r="E167" s="246" t="s">
        <v>19</v>
      </c>
      <c r="F167" s="247" t="s">
        <v>746</v>
      </c>
      <c r="G167" s="245"/>
      <c r="H167" s="248">
        <v>3.96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164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149</v>
      </c>
    </row>
    <row r="168" s="15" customFormat="1">
      <c r="A168" s="15"/>
      <c r="B168" s="255"/>
      <c r="C168" s="256"/>
      <c r="D168" s="235" t="s">
        <v>164</v>
      </c>
      <c r="E168" s="257" t="s">
        <v>19</v>
      </c>
      <c r="F168" s="258" t="s">
        <v>166</v>
      </c>
      <c r="G168" s="256"/>
      <c r="H168" s="259">
        <v>616.67600000000004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164</v>
      </c>
      <c r="AU168" s="265" t="s">
        <v>78</v>
      </c>
      <c r="AV168" s="15" t="s">
        <v>155</v>
      </c>
      <c r="AW168" s="15" t="s">
        <v>31</v>
      </c>
      <c r="AX168" s="15" t="s">
        <v>76</v>
      </c>
      <c r="AY168" s="265" t="s">
        <v>149</v>
      </c>
    </row>
    <row r="169" s="2" customFormat="1" ht="16.5" customHeight="1">
      <c r="A169" s="40"/>
      <c r="B169" s="41"/>
      <c r="C169" s="267" t="s">
        <v>308</v>
      </c>
      <c r="D169" s="267" t="s">
        <v>246</v>
      </c>
      <c r="E169" s="268" t="s">
        <v>747</v>
      </c>
      <c r="F169" s="269" t="s">
        <v>748</v>
      </c>
      <c r="G169" s="270" t="s">
        <v>249</v>
      </c>
      <c r="H169" s="271">
        <v>551.44399999999996</v>
      </c>
      <c r="I169" s="272"/>
      <c r="J169" s="273">
        <f>ROUND(I169*H169,2)</f>
        <v>0</v>
      </c>
      <c r="K169" s="269" t="s">
        <v>160</v>
      </c>
      <c r="L169" s="274"/>
      <c r="M169" s="275" t="s">
        <v>19</v>
      </c>
      <c r="N169" s="276" t="s">
        <v>40</v>
      </c>
      <c r="O169" s="86"/>
      <c r="P169" s="224">
        <f>O169*H169</f>
        <v>0</v>
      </c>
      <c r="Q169" s="224">
        <v>1</v>
      </c>
      <c r="R169" s="224">
        <f>Q169*H169</f>
        <v>551.44399999999996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203</v>
      </c>
      <c r="AT169" s="226" t="s">
        <v>246</v>
      </c>
      <c r="AU169" s="226" t="s">
        <v>78</v>
      </c>
      <c r="AY169" s="19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76</v>
      </c>
      <c r="BK169" s="227">
        <f>ROUND(I169*H169,2)</f>
        <v>0</v>
      </c>
      <c r="BL169" s="19" t="s">
        <v>155</v>
      </c>
      <c r="BM169" s="226" t="s">
        <v>749</v>
      </c>
    </row>
    <row r="170" s="14" customFormat="1">
      <c r="A170" s="14"/>
      <c r="B170" s="244"/>
      <c r="C170" s="245"/>
      <c r="D170" s="235" t="s">
        <v>164</v>
      </c>
      <c r="E170" s="246" t="s">
        <v>19</v>
      </c>
      <c r="F170" s="247" t="s">
        <v>750</v>
      </c>
      <c r="G170" s="245"/>
      <c r="H170" s="248">
        <v>551.44399999999996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164</v>
      </c>
      <c r="AU170" s="254" t="s">
        <v>78</v>
      </c>
      <c r="AV170" s="14" t="s">
        <v>78</v>
      </c>
      <c r="AW170" s="14" t="s">
        <v>31</v>
      </c>
      <c r="AX170" s="14" t="s">
        <v>76</v>
      </c>
      <c r="AY170" s="254" t="s">
        <v>149</v>
      </c>
    </row>
    <row r="171" s="2" customFormat="1" ht="37.8" customHeight="1">
      <c r="A171" s="40"/>
      <c r="B171" s="41"/>
      <c r="C171" s="215" t="s">
        <v>313</v>
      </c>
      <c r="D171" s="215" t="s">
        <v>151</v>
      </c>
      <c r="E171" s="216" t="s">
        <v>751</v>
      </c>
      <c r="F171" s="217" t="s">
        <v>752</v>
      </c>
      <c r="G171" s="218" t="s">
        <v>107</v>
      </c>
      <c r="H171" s="219">
        <v>367.37400000000002</v>
      </c>
      <c r="I171" s="220"/>
      <c r="J171" s="221">
        <f>ROUND(I171*H171,2)</f>
        <v>0</v>
      </c>
      <c r="K171" s="217" t="s">
        <v>160</v>
      </c>
      <c r="L171" s="46"/>
      <c r="M171" s="222" t="s">
        <v>19</v>
      </c>
      <c r="N171" s="223" t="s">
        <v>40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155</v>
      </c>
      <c r="AT171" s="226" t="s">
        <v>151</v>
      </c>
      <c r="AU171" s="226" t="s">
        <v>78</v>
      </c>
      <c r="AY171" s="19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76</v>
      </c>
      <c r="BK171" s="227">
        <f>ROUND(I171*H171,2)</f>
        <v>0</v>
      </c>
      <c r="BL171" s="19" t="s">
        <v>155</v>
      </c>
      <c r="BM171" s="226" t="s">
        <v>753</v>
      </c>
    </row>
    <row r="172" s="2" customFormat="1">
      <c r="A172" s="40"/>
      <c r="B172" s="41"/>
      <c r="C172" s="42"/>
      <c r="D172" s="228" t="s">
        <v>162</v>
      </c>
      <c r="E172" s="42"/>
      <c r="F172" s="229" t="s">
        <v>754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162</v>
      </c>
      <c r="AU172" s="19" t="s">
        <v>78</v>
      </c>
    </row>
    <row r="173" s="14" customFormat="1">
      <c r="A173" s="14"/>
      <c r="B173" s="244"/>
      <c r="C173" s="245"/>
      <c r="D173" s="235" t="s">
        <v>164</v>
      </c>
      <c r="E173" s="246" t="s">
        <v>19</v>
      </c>
      <c r="F173" s="247" t="s">
        <v>755</v>
      </c>
      <c r="G173" s="245"/>
      <c r="H173" s="248">
        <v>367.37400000000002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164</v>
      </c>
      <c r="AU173" s="254" t="s">
        <v>78</v>
      </c>
      <c r="AV173" s="14" t="s">
        <v>78</v>
      </c>
      <c r="AW173" s="14" t="s">
        <v>31</v>
      </c>
      <c r="AX173" s="14" t="s">
        <v>76</v>
      </c>
      <c r="AY173" s="254" t="s">
        <v>149</v>
      </c>
    </row>
    <row r="174" s="2" customFormat="1" ht="16.5" customHeight="1">
      <c r="A174" s="40"/>
      <c r="B174" s="41"/>
      <c r="C174" s="267" t="s">
        <v>318</v>
      </c>
      <c r="D174" s="267" t="s">
        <v>246</v>
      </c>
      <c r="E174" s="268" t="s">
        <v>756</v>
      </c>
      <c r="F174" s="269" t="s">
        <v>757</v>
      </c>
      <c r="G174" s="270" t="s">
        <v>249</v>
      </c>
      <c r="H174" s="271">
        <v>734.74800000000005</v>
      </c>
      <c r="I174" s="272"/>
      <c r="J174" s="273">
        <f>ROUND(I174*H174,2)</f>
        <v>0</v>
      </c>
      <c r="K174" s="269" t="s">
        <v>160</v>
      </c>
      <c r="L174" s="274"/>
      <c r="M174" s="275" t="s">
        <v>19</v>
      </c>
      <c r="N174" s="276" t="s">
        <v>40</v>
      </c>
      <c r="O174" s="86"/>
      <c r="P174" s="224">
        <f>O174*H174</f>
        <v>0</v>
      </c>
      <c r="Q174" s="224">
        <v>1</v>
      </c>
      <c r="R174" s="224">
        <f>Q174*H174</f>
        <v>734.74800000000005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203</v>
      </c>
      <c r="AT174" s="226" t="s">
        <v>246</v>
      </c>
      <c r="AU174" s="226" t="s">
        <v>78</v>
      </c>
      <c r="AY174" s="19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76</v>
      </c>
      <c r="BK174" s="227">
        <f>ROUND(I174*H174,2)</f>
        <v>0</v>
      </c>
      <c r="BL174" s="19" t="s">
        <v>155</v>
      </c>
      <c r="BM174" s="226" t="s">
        <v>758</v>
      </c>
    </row>
    <row r="175" s="14" customFormat="1">
      <c r="A175" s="14"/>
      <c r="B175" s="244"/>
      <c r="C175" s="245"/>
      <c r="D175" s="235" t="s">
        <v>164</v>
      </c>
      <c r="E175" s="245"/>
      <c r="F175" s="247" t="s">
        <v>759</v>
      </c>
      <c r="G175" s="245"/>
      <c r="H175" s="248">
        <v>734.74800000000005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164</v>
      </c>
      <c r="AU175" s="254" t="s">
        <v>78</v>
      </c>
      <c r="AV175" s="14" t="s">
        <v>78</v>
      </c>
      <c r="AW175" s="14" t="s">
        <v>4</v>
      </c>
      <c r="AX175" s="14" t="s">
        <v>76</v>
      </c>
      <c r="AY175" s="254" t="s">
        <v>149</v>
      </c>
    </row>
    <row r="176" s="2" customFormat="1" ht="16.5" customHeight="1">
      <c r="A176" s="40"/>
      <c r="B176" s="41"/>
      <c r="C176" s="215" t="s">
        <v>323</v>
      </c>
      <c r="D176" s="215" t="s">
        <v>151</v>
      </c>
      <c r="E176" s="216" t="s">
        <v>760</v>
      </c>
      <c r="F176" s="217" t="s">
        <v>761</v>
      </c>
      <c r="G176" s="218" t="s">
        <v>191</v>
      </c>
      <c r="H176" s="219">
        <v>45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40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155</v>
      </c>
      <c r="AT176" s="226" t="s">
        <v>151</v>
      </c>
      <c r="AU176" s="226" t="s">
        <v>78</v>
      </c>
      <c r="AY176" s="19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76</v>
      </c>
      <c r="BK176" s="227">
        <f>ROUND(I176*H176,2)</f>
        <v>0</v>
      </c>
      <c r="BL176" s="19" t="s">
        <v>155</v>
      </c>
      <c r="BM176" s="226" t="s">
        <v>762</v>
      </c>
    </row>
    <row r="177" s="12" customFormat="1" ht="22.8" customHeight="1">
      <c r="A177" s="12"/>
      <c r="B177" s="199"/>
      <c r="C177" s="200"/>
      <c r="D177" s="201" t="s">
        <v>68</v>
      </c>
      <c r="E177" s="213" t="s">
        <v>155</v>
      </c>
      <c r="F177" s="213" t="s">
        <v>763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SUM(P178:P187)</f>
        <v>0</v>
      </c>
      <c r="Q177" s="207"/>
      <c r="R177" s="208">
        <f>SUM(R178:R187)</f>
        <v>0.020487999999999999</v>
      </c>
      <c r="S177" s="207"/>
      <c r="T177" s="209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76</v>
      </c>
      <c r="AT177" s="211" t="s">
        <v>68</v>
      </c>
      <c r="AU177" s="211" t="s">
        <v>76</v>
      </c>
      <c r="AY177" s="210" t="s">
        <v>149</v>
      </c>
      <c r="BK177" s="212">
        <f>SUM(BK178:BK187)</f>
        <v>0</v>
      </c>
    </row>
    <row r="178" s="2" customFormat="1" ht="16.5" customHeight="1">
      <c r="A178" s="40"/>
      <c r="B178" s="41"/>
      <c r="C178" s="215" t="s">
        <v>328</v>
      </c>
      <c r="D178" s="215" t="s">
        <v>151</v>
      </c>
      <c r="E178" s="216" t="s">
        <v>764</v>
      </c>
      <c r="F178" s="217" t="s">
        <v>765</v>
      </c>
      <c r="G178" s="218" t="s">
        <v>107</v>
      </c>
      <c r="H178" s="219">
        <v>69.823999999999998</v>
      </c>
      <c r="I178" s="220"/>
      <c r="J178" s="221">
        <f>ROUND(I178*H178,2)</f>
        <v>0</v>
      </c>
      <c r="K178" s="217" t="s">
        <v>160</v>
      </c>
      <c r="L178" s="46"/>
      <c r="M178" s="222" t="s">
        <v>19</v>
      </c>
      <c r="N178" s="223" t="s">
        <v>40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155</v>
      </c>
      <c r="AT178" s="226" t="s">
        <v>151</v>
      </c>
      <c r="AU178" s="226" t="s">
        <v>78</v>
      </c>
      <c r="AY178" s="19" t="s">
        <v>149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76</v>
      </c>
      <c r="BK178" s="227">
        <f>ROUND(I178*H178,2)</f>
        <v>0</v>
      </c>
      <c r="BL178" s="19" t="s">
        <v>155</v>
      </c>
      <c r="BM178" s="226" t="s">
        <v>766</v>
      </c>
    </row>
    <row r="179" s="2" customFormat="1">
      <c r="A179" s="40"/>
      <c r="B179" s="41"/>
      <c r="C179" s="42"/>
      <c r="D179" s="228" t="s">
        <v>162</v>
      </c>
      <c r="E179" s="42"/>
      <c r="F179" s="229" t="s">
        <v>767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162</v>
      </c>
      <c r="AU179" s="19" t="s">
        <v>78</v>
      </c>
    </row>
    <row r="180" s="14" customFormat="1">
      <c r="A180" s="14"/>
      <c r="B180" s="244"/>
      <c r="C180" s="245"/>
      <c r="D180" s="235" t="s">
        <v>164</v>
      </c>
      <c r="E180" s="246" t="s">
        <v>19</v>
      </c>
      <c r="F180" s="247" t="s">
        <v>768</v>
      </c>
      <c r="G180" s="245"/>
      <c r="H180" s="248">
        <v>69.823999999999998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164</v>
      </c>
      <c r="AU180" s="254" t="s">
        <v>78</v>
      </c>
      <c r="AV180" s="14" t="s">
        <v>78</v>
      </c>
      <c r="AW180" s="14" t="s">
        <v>31</v>
      </c>
      <c r="AX180" s="14" t="s">
        <v>76</v>
      </c>
      <c r="AY180" s="254" t="s">
        <v>149</v>
      </c>
    </row>
    <row r="181" s="2" customFormat="1" ht="24.15" customHeight="1">
      <c r="A181" s="40"/>
      <c r="B181" s="41"/>
      <c r="C181" s="215" t="s">
        <v>333</v>
      </c>
      <c r="D181" s="215" t="s">
        <v>151</v>
      </c>
      <c r="E181" s="216" t="s">
        <v>769</v>
      </c>
      <c r="F181" s="217" t="s">
        <v>770</v>
      </c>
      <c r="G181" s="218" t="s">
        <v>107</v>
      </c>
      <c r="H181" s="219">
        <v>1.1599999999999999</v>
      </c>
      <c r="I181" s="220"/>
      <c r="J181" s="221">
        <f>ROUND(I181*H181,2)</f>
        <v>0</v>
      </c>
      <c r="K181" s="217" t="s">
        <v>160</v>
      </c>
      <c r="L181" s="46"/>
      <c r="M181" s="222" t="s">
        <v>19</v>
      </c>
      <c r="N181" s="223" t="s">
        <v>40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155</v>
      </c>
      <c r="AT181" s="226" t="s">
        <v>151</v>
      </c>
      <c r="AU181" s="226" t="s">
        <v>78</v>
      </c>
      <c r="AY181" s="19" t="s">
        <v>149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76</v>
      </c>
      <c r="BK181" s="227">
        <f>ROUND(I181*H181,2)</f>
        <v>0</v>
      </c>
      <c r="BL181" s="19" t="s">
        <v>155</v>
      </c>
      <c r="BM181" s="226" t="s">
        <v>771</v>
      </c>
    </row>
    <row r="182" s="2" customFormat="1">
      <c r="A182" s="40"/>
      <c r="B182" s="41"/>
      <c r="C182" s="42"/>
      <c r="D182" s="228" t="s">
        <v>162</v>
      </c>
      <c r="E182" s="42"/>
      <c r="F182" s="229" t="s">
        <v>772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162</v>
      </c>
      <c r="AU182" s="19" t="s">
        <v>78</v>
      </c>
    </row>
    <row r="183" s="14" customFormat="1">
      <c r="A183" s="14"/>
      <c r="B183" s="244"/>
      <c r="C183" s="245"/>
      <c r="D183" s="235" t="s">
        <v>164</v>
      </c>
      <c r="E183" s="246" t="s">
        <v>19</v>
      </c>
      <c r="F183" s="247" t="s">
        <v>773</v>
      </c>
      <c r="G183" s="245"/>
      <c r="H183" s="248">
        <v>1.1599999999999999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164</v>
      </c>
      <c r="AU183" s="254" t="s">
        <v>78</v>
      </c>
      <c r="AV183" s="14" t="s">
        <v>78</v>
      </c>
      <c r="AW183" s="14" t="s">
        <v>31</v>
      </c>
      <c r="AX183" s="14" t="s">
        <v>76</v>
      </c>
      <c r="AY183" s="254" t="s">
        <v>149</v>
      </c>
    </row>
    <row r="184" s="2" customFormat="1" ht="24.15" customHeight="1">
      <c r="A184" s="40"/>
      <c r="B184" s="41"/>
      <c r="C184" s="215" t="s">
        <v>338</v>
      </c>
      <c r="D184" s="215" t="s">
        <v>151</v>
      </c>
      <c r="E184" s="216" t="s">
        <v>774</v>
      </c>
      <c r="F184" s="217" t="s">
        <v>775</v>
      </c>
      <c r="G184" s="218" t="s">
        <v>159</v>
      </c>
      <c r="H184" s="219">
        <v>2.6000000000000001</v>
      </c>
      <c r="I184" s="220"/>
      <c r="J184" s="221">
        <f>ROUND(I184*H184,2)</f>
        <v>0</v>
      </c>
      <c r="K184" s="217" t="s">
        <v>160</v>
      </c>
      <c r="L184" s="46"/>
      <c r="M184" s="222" t="s">
        <v>19</v>
      </c>
      <c r="N184" s="223" t="s">
        <v>40</v>
      </c>
      <c r="O184" s="86"/>
      <c r="P184" s="224">
        <f>O184*H184</f>
        <v>0</v>
      </c>
      <c r="Q184" s="224">
        <v>0.0078799999999999999</v>
      </c>
      <c r="R184" s="224">
        <f>Q184*H184</f>
        <v>0.020487999999999999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155</v>
      </c>
      <c r="AT184" s="226" t="s">
        <v>151</v>
      </c>
      <c r="AU184" s="226" t="s">
        <v>78</v>
      </c>
      <c r="AY184" s="19" t="s">
        <v>149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76</v>
      </c>
      <c r="BK184" s="227">
        <f>ROUND(I184*H184,2)</f>
        <v>0</v>
      </c>
      <c r="BL184" s="19" t="s">
        <v>155</v>
      </c>
      <c r="BM184" s="226" t="s">
        <v>776</v>
      </c>
    </row>
    <row r="185" s="2" customFormat="1">
      <c r="A185" s="40"/>
      <c r="B185" s="41"/>
      <c r="C185" s="42"/>
      <c r="D185" s="228" t="s">
        <v>162</v>
      </c>
      <c r="E185" s="42"/>
      <c r="F185" s="229" t="s">
        <v>777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162</v>
      </c>
      <c r="AU185" s="19" t="s">
        <v>78</v>
      </c>
    </row>
    <row r="186" s="2" customFormat="1" ht="24.15" customHeight="1">
      <c r="A186" s="40"/>
      <c r="B186" s="41"/>
      <c r="C186" s="215" t="s">
        <v>344</v>
      </c>
      <c r="D186" s="215" t="s">
        <v>151</v>
      </c>
      <c r="E186" s="216" t="s">
        <v>778</v>
      </c>
      <c r="F186" s="217" t="s">
        <v>779</v>
      </c>
      <c r="G186" s="218" t="s">
        <v>159</v>
      </c>
      <c r="H186" s="219">
        <v>2.6000000000000001</v>
      </c>
      <c r="I186" s="220"/>
      <c r="J186" s="221">
        <f>ROUND(I186*H186,2)</f>
        <v>0</v>
      </c>
      <c r="K186" s="217" t="s">
        <v>160</v>
      </c>
      <c r="L186" s="46"/>
      <c r="M186" s="222" t="s">
        <v>19</v>
      </c>
      <c r="N186" s="223" t="s">
        <v>40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155</v>
      </c>
      <c r="AT186" s="226" t="s">
        <v>151</v>
      </c>
      <c r="AU186" s="226" t="s">
        <v>78</v>
      </c>
      <c r="AY186" s="19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76</v>
      </c>
      <c r="BK186" s="227">
        <f>ROUND(I186*H186,2)</f>
        <v>0</v>
      </c>
      <c r="BL186" s="19" t="s">
        <v>155</v>
      </c>
      <c r="BM186" s="226" t="s">
        <v>780</v>
      </c>
    </row>
    <row r="187" s="2" customFormat="1">
      <c r="A187" s="40"/>
      <c r="B187" s="41"/>
      <c r="C187" s="42"/>
      <c r="D187" s="228" t="s">
        <v>162</v>
      </c>
      <c r="E187" s="42"/>
      <c r="F187" s="229" t="s">
        <v>781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162</v>
      </c>
      <c r="AU187" s="19" t="s">
        <v>78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180</v>
      </c>
      <c r="F188" s="213" t="s">
        <v>281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SUM(P189:P218)</f>
        <v>0</v>
      </c>
      <c r="Q188" s="207"/>
      <c r="R188" s="208">
        <f>SUM(R189:R218)</f>
        <v>594.32558522999989</v>
      </c>
      <c r="S188" s="207"/>
      <c r="T188" s="209">
        <f>SUM(T189:T218)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149</v>
      </c>
      <c r="BK188" s="212">
        <f>SUM(BK189:BK218)</f>
        <v>0</v>
      </c>
    </row>
    <row r="189" s="2" customFormat="1" ht="21.75" customHeight="1">
      <c r="A189" s="40"/>
      <c r="B189" s="41"/>
      <c r="C189" s="215" t="s">
        <v>349</v>
      </c>
      <c r="D189" s="215" t="s">
        <v>151</v>
      </c>
      <c r="E189" s="216" t="s">
        <v>782</v>
      </c>
      <c r="F189" s="217" t="s">
        <v>783</v>
      </c>
      <c r="G189" s="218" t="s">
        <v>159</v>
      </c>
      <c r="H189" s="219">
        <v>24.332999999999998</v>
      </c>
      <c r="I189" s="220"/>
      <c r="J189" s="221">
        <f>ROUND(I189*H189,2)</f>
        <v>0</v>
      </c>
      <c r="K189" s="217" t="s">
        <v>160</v>
      </c>
      <c r="L189" s="46"/>
      <c r="M189" s="222" t="s">
        <v>19</v>
      </c>
      <c r="N189" s="223" t="s">
        <v>40</v>
      </c>
      <c r="O189" s="86"/>
      <c r="P189" s="224">
        <f>O189*H189</f>
        <v>0</v>
      </c>
      <c r="Q189" s="224">
        <v>0.46000000000000002</v>
      </c>
      <c r="R189" s="224">
        <f>Q189*H189</f>
        <v>11.19318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155</v>
      </c>
      <c r="AT189" s="226" t="s">
        <v>151</v>
      </c>
      <c r="AU189" s="226" t="s">
        <v>78</v>
      </c>
      <c r="AY189" s="19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76</v>
      </c>
      <c r="BK189" s="227">
        <f>ROUND(I189*H189,2)</f>
        <v>0</v>
      </c>
      <c r="BL189" s="19" t="s">
        <v>155</v>
      </c>
      <c r="BM189" s="226" t="s">
        <v>784</v>
      </c>
    </row>
    <row r="190" s="2" customFormat="1">
      <c r="A190" s="40"/>
      <c r="B190" s="41"/>
      <c r="C190" s="42"/>
      <c r="D190" s="228" t="s">
        <v>162</v>
      </c>
      <c r="E190" s="42"/>
      <c r="F190" s="229" t="s">
        <v>785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162</v>
      </c>
      <c r="AU190" s="19" t="s">
        <v>78</v>
      </c>
    </row>
    <row r="191" s="14" customFormat="1">
      <c r="A191" s="14"/>
      <c r="B191" s="244"/>
      <c r="C191" s="245"/>
      <c r="D191" s="235" t="s">
        <v>164</v>
      </c>
      <c r="E191" s="246" t="s">
        <v>19</v>
      </c>
      <c r="F191" s="247" t="s">
        <v>786</v>
      </c>
      <c r="G191" s="245"/>
      <c r="H191" s="248">
        <v>14.882999999999999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164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149</v>
      </c>
    </row>
    <row r="192" s="14" customFormat="1">
      <c r="A192" s="14"/>
      <c r="B192" s="244"/>
      <c r="C192" s="245"/>
      <c r="D192" s="235" t="s">
        <v>164</v>
      </c>
      <c r="E192" s="246" t="s">
        <v>19</v>
      </c>
      <c r="F192" s="247" t="s">
        <v>787</v>
      </c>
      <c r="G192" s="245"/>
      <c r="H192" s="248">
        <v>4.5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164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149</v>
      </c>
    </row>
    <row r="193" s="14" customFormat="1">
      <c r="A193" s="14"/>
      <c r="B193" s="244"/>
      <c r="C193" s="245"/>
      <c r="D193" s="235" t="s">
        <v>164</v>
      </c>
      <c r="E193" s="246" t="s">
        <v>19</v>
      </c>
      <c r="F193" s="247" t="s">
        <v>788</v>
      </c>
      <c r="G193" s="245"/>
      <c r="H193" s="248">
        <v>4.9500000000000002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164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149</v>
      </c>
    </row>
    <row r="194" s="15" customFormat="1">
      <c r="A194" s="15"/>
      <c r="B194" s="255"/>
      <c r="C194" s="256"/>
      <c r="D194" s="235" t="s">
        <v>164</v>
      </c>
      <c r="E194" s="257" t="s">
        <v>19</v>
      </c>
      <c r="F194" s="258" t="s">
        <v>166</v>
      </c>
      <c r="G194" s="256"/>
      <c r="H194" s="259">
        <v>24.332999999999998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164</v>
      </c>
      <c r="AU194" s="265" t="s">
        <v>78</v>
      </c>
      <c r="AV194" s="15" t="s">
        <v>155</v>
      </c>
      <c r="AW194" s="15" t="s">
        <v>31</v>
      </c>
      <c r="AX194" s="15" t="s">
        <v>76</v>
      </c>
      <c r="AY194" s="265" t="s">
        <v>149</v>
      </c>
    </row>
    <row r="195" s="2" customFormat="1" ht="21.75" customHeight="1">
      <c r="A195" s="40"/>
      <c r="B195" s="41"/>
      <c r="C195" s="215" t="s">
        <v>278</v>
      </c>
      <c r="D195" s="215" t="s">
        <v>151</v>
      </c>
      <c r="E195" s="216" t="s">
        <v>299</v>
      </c>
      <c r="F195" s="217" t="s">
        <v>300</v>
      </c>
      <c r="G195" s="218" t="s">
        <v>159</v>
      </c>
      <c r="H195" s="219">
        <v>687.20500000000004</v>
      </c>
      <c r="I195" s="220"/>
      <c r="J195" s="221">
        <f>ROUND(I195*H195,2)</f>
        <v>0</v>
      </c>
      <c r="K195" s="217" t="s">
        <v>160</v>
      </c>
      <c r="L195" s="46"/>
      <c r="M195" s="222" t="s">
        <v>19</v>
      </c>
      <c r="N195" s="223" t="s">
        <v>40</v>
      </c>
      <c r="O195" s="86"/>
      <c r="P195" s="224">
        <f>O195*H195</f>
        <v>0</v>
      </c>
      <c r="Q195" s="224">
        <v>0.46000000000000002</v>
      </c>
      <c r="R195" s="224">
        <f>Q195*H195</f>
        <v>316.11430000000001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155</v>
      </c>
      <c r="AT195" s="226" t="s">
        <v>151</v>
      </c>
      <c r="AU195" s="226" t="s">
        <v>78</v>
      </c>
      <c r="AY195" s="19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76</v>
      </c>
      <c r="BK195" s="227">
        <f>ROUND(I195*H195,2)</f>
        <v>0</v>
      </c>
      <c r="BL195" s="19" t="s">
        <v>155</v>
      </c>
      <c r="BM195" s="226" t="s">
        <v>789</v>
      </c>
    </row>
    <row r="196" s="2" customFormat="1">
      <c r="A196" s="40"/>
      <c r="B196" s="41"/>
      <c r="C196" s="42"/>
      <c r="D196" s="228" t="s">
        <v>162</v>
      </c>
      <c r="E196" s="42"/>
      <c r="F196" s="229" t="s">
        <v>302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78</v>
      </c>
    </row>
    <row r="197" s="14" customFormat="1">
      <c r="A197" s="14"/>
      <c r="B197" s="244"/>
      <c r="C197" s="245"/>
      <c r="D197" s="235" t="s">
        <v>164</v>
      </c>
      <c r="E197" s="246" t="s">
        <v>19</v>
      </c>
      <c r="F197" s="247" t="s">
        <v>790</v>
      </c>
      <c r="G197" s="245"/>
      <c r="H197" s="248">
        <v>687.20500000000004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164</v>
      </c>
      <c r="AU197" s="254" t="s">
        <v>78</v>
      </c>
      <c r="AV197" s="14" t="s">
        <v>78</v>
      </c>
      <c r="AW197" s="14" t="s">
        <v>31</v>
      </c>
      <c r="AX197" s="14" t="s">
        <v>76</v>
      </c>
      <c r="AY197" s="254" t="s">
        <v>149</v>
      </c>
    </row>
    <row r="198" s="2" customFormat="1" ht="24.15" customHeight="1">
      <c r="A198" s="40"/>
      <c r="B198" s="41"/>
      <c r="C198" s="215" t="s">
        <v>359</v>
      </c>
      <c r="D198" s="215" t="s">
        <v>151</v>
      </c>
      <c r="E198" s="216" t="s">
        <v>791</v>
      </c>
      <c r="F198" s="217" t="s">
        <v>792</v>
      </c>
      <c r="G198" s="218" t="s">
        <v>159</v>
      </c>
      <c r="H198" s="219">
        <v>687.20500000000004</v>
      </c>
      <c r="I198" s="220"/>
      <c r="J198" s="221">
        <f>ROUND(I198*H198,2)</f>
        <v>0</v>
      </c>
      <c r="K198" s="217" t="s">
        <v>160</v>
      </c>
      <c r="L198" s="46"/>
      <c r="M198" s="222" t="s">
        <v>19</v>
      </c>
      <c r="N198" s="223" t="s">
        <v>40</v>
      </c>
      <c r="O198" s="86"/>
      <c r="P198" s="224">
        <f>O198*H198</f>
        <v>0</v>
      </c>
      <c r="Q198" s="224">
        <v>0.37190000000000001</v>
      </c>
      <c r="R198" s="224">
        <f>Q198*H198</f>
        <v>255.57153950000003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155</v>
      </c>
      <c r="AT198" s="226" t="s">
        <v>151</v>
      </c>
      <c r="AU198" s="226" t="s">
        <v>78</v>
      </c>
      <c r="AY198" s="19" t="s">
        <v>149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76</v>
      </c>
      <c r="BK198" s="227">
        <f>ROUND(I198*H198,2)</f>
        <v>0</v>
      </c>
      <c r="BL198" s="19" t="s">
        <v>155</v>
      </c>
      <c r="BM198" s="226" t="s">
        <v>793</v>
      </c>
    </row>
    <row r="199" s="2" customFormat="1">
      <c r="A199" s="40"/>
      <c r="B199" s="41"/>
      <c r="C199" s="42"/>
      <c r="D199" s="228" t="s">
        <v>162</v>
      </c>
      <c r="E199" s="42"/>
      <c r="F199" s="229" t="s">
        <v>794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162</v>
      </c>
      <c r="AU199" s="19" t="s">
        <v>78</v>
      </c>
    </row>
    <row r="200" s="2" customFormat="1" ht="24.15" customHeight="1">
      <c r="A200" s="40"/>
      <c r="B200" s="41"/>
      <c r="C200" s="215" t="s">
        <v>364</v>
      </c>
      <c r="D200" s="215" t="s">
        <v>151</v>
      </c>
      <c r="E200" s="216" t="s">
        <v>791</v>
      </c>
      <c r="F200" s="217" t="s">
        <v>792</v>
      </c>
      <c r="G200" s="218" t="s">
        <v>159</v>
      </c>
      <c r="H200" s="219">
        <v>14.882999999999999</v>
      </c>
      <c r="I200" s="220"/>
      <c r="J200" s="221">
        <f>ROUND(I200*H200,2)</f>
        <v>0</v>
      </c>
      <c r="K200" s="217" t="s">
        <v>160</v>
      </c>
      <c r="L200" s="46"/>
      <c r="M200" s="222" t="s">
        <v>19</v>
      </c>
      <c r="N200" s="223" t="s">
        <v>40</v>
      </c>
      <c r="O200" s="86"/>
      <c r="P200" s="224">
        <f>O200*H200</f>
        <v>0</v>
      </c>
      <c r="Q200" s="224">
        <v>0.37190000000000001</v>
      </c>
      <c r="R200" s="224">
        <f>Q200*H200</f>
        <v>5.5349876999999994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155</v>
      </c>
      <c r="AT200" s="226" t="s">
        <v>151</v>
      </c>
      <c r="AU200" s="226" t="s">
        <v>78</v>
      </c>
      <c r="AY200" s="19" t="s">
        <v>149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76</v>
      </c>
      <c r="BK200" s="227">
        <f>ROUND(I200*H200,2)</f>
        <v>0</v>
      </c>
      <c r="BL200" s="19" t="s">
        <v>155</v>
      </c>
      <c r="BM200" s="226" t="s">
        <v>795</v>
      </c>
    </row>
    <row r="201" s="2" customFormat="1">
      <c r="A201" s="40"/>
      <c r="B201" s="41"/>
      <c r="C201" s="42"/>
      <c r="D201" s="228" t="s">
        <v>162</v>
      </c>
      <c r="E201" s="42"/>
      <c r="F201" s="229" t="s">
        <v>794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162</v>
      </c>
      <c r="AU201" s="19" t="s">
        <v>78</v>
      </c>
    </row>
    <row r="202" s="2" customFormat="1" ht="24.15" customHeight="1">
      <c r="A202" s="40"/>
      <c r="B202" s="41"/>
      <c r="C202" s="215" t="s">
        <v>370</v>
      </c>
      <c r="D202" s="215" t="s">
        <v>151</v>
      </c>
      <c r="E202" s="216" t="s">
        <v>796</v>
      </c>
      <c r="F202" s="217" t="s">
        <v>797</v>
      </c>
      <c r="G202" s="218" t="s">
        <v>159</v>
      </c>
      <c r="H202" s="219">
        <v>21.648</v>
      </c>
      <c r="I202" s="220"/>
      <c r="J202" s="221">
        <f>ROUND(I202*H202,2)</f>
        <v>0</v>
      </c>
      <c r="K202" s="217" t="s">
        <v>160</v>
      </c>
      <c r="L202" s="46"/>
      <c r="M202" s="222" t="s">
        <v>19</v>
      </c>
      <c r="N202" s="223" t="s">
        <v>40</v>
      </c>
      <c r="O202" s="86"/>
      <c r="P202" s="224">
        <f>O202*H202</f>
        <v>0</v>
      </c>
      <c r="Q202" s="224">
        <v>0.21099999999999999</v>
      </c>
      <c r="R202" s="224">
        <f>Q202*H202</f>
        <v>4.5677279999999998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155</v>
      </c>
      <c r="AT202" s="226" t="s">
        <v>151</v>
      </c>
      <c r="AU202" s="226" t="s">
        <v>78</v>
      </c>
      <c r="AY202" s="19" t="s">
        <v>149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76</v>
      </c>
      <c r="BK202" s="227">
        <f>ROUND(I202*H202,2)</f>
        <v>0</v>
      </c>
      <c r="BL202" s="19" t="s">
        <v>155</v>
      </c>
      <c r="BM202" s="226" t="s">
        <v>798</v>
      </c>
    </row>
    <row r="203" s="2" customFormat="1">
      <c r="A203" s="40"/>
      <c r="B203" s="41"/>
      <c r="C203" s="42"/>
      <c r="D203" s="228" t="s">
        <v>162</v>
      </c>
      <c r="E203" s="42"/>
      <c r="F203" s="229" t="s">
        <v>799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162</v>
      </c>
      <c r="AU203" s="19" t="s">
        <v>78</v>
      </c>
    </row>
    <row r="204" s="14" customFormat="1">
      <c r="A204" s="14"/>
      <c r="B204" s="244"/>
      <c r="C204" s="245"/>
      <c r="D204" s="235" t="s">
        <v>164</v>
      </c>
      <c r="E204" s="246" t="s">
        <v>19</v>
      </c>
      <c r="F204" s="247" t="s">
        <v>647</v>
      </c>
      <c r="G204" s="245"/>
      <c r="H204" s="248">
        <v>13.648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164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149</v>
      </c>
    </row>
    <row r="205" s="14" customFormat="1">
      <c r="A205" s="14"/>
      <c r="B205" s="244"/>
      <c r="C205" s="245"/>
      <c r="D205" s="235" t="s">
        <v>164</v>
      </c>
      <c r="E205" s="246" t="s">
        <v>19</v>
      </c>
      <c r="F205" s="247" t="s">
        <v>800</v>
      </c>
      <c r="G205" s="245"/>
      <c r="H205" s="248">
        <v>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164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149</v>
      </c>
    </row>
    <row r="206" s="15" customFormat="1">
      <c r="A206" s="15"/>
      <c r="B206" s="255"/>
      <c r="C206" s="256"/>
      <c r="D206" s="235" t="s">
        <v>164</v>
      </c>
      <c r="E206" s="257" t="s">
        <v>19</v>
      </c>
      <c r="F206" s="258" t="s">
        <v>166</v>
      </c>
      <c r="G206" s="256"/>
      <c r="H206" s="259">
        <v>21.648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164</v>
      </c>
      <c r="AU206" s="265" t="s">
        <v>78</v>
      </c>
      <c r="AV206" s="15" t="s">
        <v>155</v>
      </c>
      <c r="AW206" s="15" t="s">
        <v>31</v>
      </c>
      <c r="AX206" s="15" t="s">
        <v>76</v>
      </c>
      <c r="AY206" s="265" t="s">
        <v>149</v>
      </c>
    </row>
    <row r="207" s="2" customFormat="1" ht="16.5" customHeight="1">
      <c r="A207" s="40"/>
      <c r="B207" s="41"/>
      <c r="C207" s="215" t="s">
        <v>374</v>
      </c>
      <c r="D207" s="215" t="s">
        <v>151</v>
      </c>
      <c r="E207" s="216" t="s">
        <v>314</v>
      </c>
      <c r="F207" s="217" t="s">
        <v>315</v>
      </c>
      <c r="G207" s="218" t="s">
        <v>159</v>
      </c>
      <c r="H207" s="219">
        <v>28.413</v>
      </c>
      <c r="I207" s="220"/>
      <c r="J207" s="221">
        <f>ROUND(I207*H207,2)</f>
        <v>0</v>
      </c>
      <c r="K207" s="217" t="s">
        <v>160</v>
      </c>
      <c r="L207" s="46"/>
      <c r="M207" s="222" t="s">
        <v>19</v>
      </c>
      <c r="N207" s="223" t="s">
        <v>40</v>
      </c>
      <c r="O207" s="86"/>
      <c r="P207" s="224">
        <f>O207*H207</f>
        <v>0</v>
      </c>
      <c r="Q207" s="224">
        <v>0.00031</v>
      </c>
      <c r="R207" s="224">
        <f>Q207*H207</f>
        <v>0.0088080299999999997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155</v>
      </c>
      <c r="AT207" s="226" t="s">
        <v>151</v>
      </c>
      <c r="AU207" s="226" t="s">
        <v>78</v>
      </c>
      <c r="AY207" s="19" t="s">
        <v>149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76</v>
      </c>
      <c r="BK207" s="227">
        <f>ROUND(I207*H207,2)</f>
        <v>0</v>
      </c>
      <c r="BL207" s="19" t="s">
        <v>155</v>
      </c>
      <c r="BM207" s="226" t="s">
        <v>801</v>
      </c>
    </row>
    <row r="208" s="2" customFormat="1">
      <c r="A208" s="40"/>
      <c r="B208" s="41"/>
      <c r="C208" s="42"/>
      <c r="D208" s="228" t="s">
        <v>162</v>
      </c>
      <c r="E208" s="42"/>
      <c r="F208" s="229" t="s">
        <v>317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162</v>
      </c>
      <c r="AU208" s="19" t="s">
        <v>78</v>
      </c>
    </row>
    <row r="209" s="2" customFormat="1" ht="24.15" customHeight="1">
      <c r="A209" s="40"/>
      <c r="B209" s="41"/>
      <c r="C209" s="215" t="s">
        <v>379</v>
      </c>
      <c r="D209" s="215" t="s">
        <v>151</v>
      </c>
      <c r="E209" s="216" t="s">
        <v>802</v>
      </c>
      <c r="F209" s="217" t="s">
        <v>803</v>
      </c>
      <c r="G209" s="218" t="s">
        <v>159</v>
      </c>
      <c r="H209" s="219">
        <v>28.413</v>
      </c>
      <c r="I209" s="220"/>
      <c r="J209" s="221">
        <f>ROUND(I209*H209,2)</f>
        <v>0</v>
      </c>
      <c r="K209" s="217" t="s">
        <v>160</v>
      </c>
      <c r="L209" s="46"/>
      <c r="M209" s="222" t="s">
        <v>19</v>
      </c>
      <c r="N209" s="223" t="s">
        <v>40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155</v>
      </c>
      <c r="AT209" s="226" t="s">
        <v>151</v>
      </c>
      <c r="AU209" s="226" t="s">
        <v>78</v>
      </c>
      <c r="AY209" s="19" t="s">
        <v>149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76</v>
      </c>
      <c r="BK209" s="227">
        <f>ROUND(I209*H209,2)</f>
        <v>0</v>
      </c>
      <c r="BL209" s="19" t="s">
        <v>155</v>
      </c>
      <c r="BM209" s="226" t="s">
        <v>804</v>
      </c>
    </row>
    <row r="210" s="2" customFormat="1">
      <c r="A210" s="40"/>
      <c r="B210" s="41"/>
      <c r="C210" s="42"/>
      <c r="D210" s="228" t="s">
        <v>162</v>
      </c>
      <c r="E210" s="42"/>
      <c r="F210" s="229" t="s">
        <v>805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162</v>
      </c>
      <c r="AU210" s="19" t="s">
        <v>78</v>
      </c>
    </row>
    <row r="211" s="14" customFormat="1">
      <c r="A211" s="14"/>
      <c r="B211" s="244"/>
      <c r="C211" s="245"/>
      <c r="D211" s="235" t="s">
        <v>164</v>
      </c>
      <c r="E211" s="246" t="s">
        <v>19</v>
      </c>
      <c r="F211" s="247" t="s">
        <v>653</v>
      </c>
      <c r="G211" s="245"/>
      <c r="H211" s="248">
        <v>17.913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164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149</v>
      </c>
    </row>
    <row r="212" s="14" customFormat="1">
      <c r="A212" s="14"/>
      <c r="B212" s="244"/>
      <c r="C212" s="245"/>
      <c r="D212" s="235" t="s">
        <v>164</v>
      </c>
      <c r="E212" s="246" t="s">
        <v>19</v>
      </c>
      <c r="F212" s="247" t="s">
        <v>654</v>
      </c>
      <c r="G212" s="245"/>
      <c r="H212" s="248">
        <v>10.5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164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149</v>
      </c>
    </row>
    <row r="213" s="15" customFormat="1">
      <c r="A213" s="15"/>
      <c r="B213" s="255"/>
      <c r="C213" s="256"/>
      <c r="D213" s="235" t="s">
        <v>164</v>
      </c>
      <c r="E213" s="257" t="s">
        <v>19</v>
      </c>
      <c r="F213" s="258" t="s">
        <v>166</v>
      </c>
      <c r="G213" s="256"/>
      <c r="H213" s="259">
        <v>28.413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164</v>
      </c>
      <c r="AU213" s="265" t="s">
        <v>78</v>
      </c>
      <c r="AV213" s="15" t="s">
        <v>155</v>
      </c>
      <c r="AW213" s="15" t="s">
        <v>31</v>
      </c>
      <c r="AX213" s="15" t="s">
        <v>76</v>
      </c>
      <c r="AY213" s="265" t="s">
        <v>149</v>
      </c>
    </row>
    <row r="214" s="2" customFormat="1" ht="24.15" customHeight="1">
      <c r="A214" s="40"/>
      <c r="B214" s="41"/>
      <c r="C214" s="215" t="s">
        <v>387</v>
      </c>
      <c r="D214" s="215" t="s">
        <v>151</v>
      </c>
      <c r="E214" s="216" t="s">
        <v>806</v>
      </c>
      <c r="F214" s="217" t="s">
        <v>807</v>
      </c>
      <c r="G214" s="218" t="s">
        <v>159</v>
      </c>
      <c r="H214" s="219">
        <v>7.2000000000000002</v>
      </c>
      <c r="I214" s="220"/>
      <c r="J214" s="221">
        <f>ROUND(I214*H214,2)</f>
        <v>0</v>
      </c>
      <c r="K214" s="217" t="s">
        <v>160</v>
      </c>
      <c r="L214" s="46"/>
      <c r="M214" s="222" t="s">
        <v>19</v>
      </c>
      <c r="N214" s="223" t="s">
        <v>40</v>
      </c>
      <c r="O214" s="86"/>
      <c r="P214" s="224">
        <f>O214*H214</f>
        <v>0</v>
      </c>
      <c r="Q214" s="224">
        <v>0.12966</v>
      </c>
      <c r="R214" s="224">
        <f>Q214*H214</f>
        <v>0.93355200000000005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155</v>
      </c>
      <c r="AT214" s="226" t="s">
        <v>151</v>
      </c>
      <c r="AU214" s="226" t="s">
        <v>78</v>
      </c>
      <c r="AY214" s="19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76</v>
      </c>
      <c r="BK214" s="227">
        <f>ROUND(I214*H214,2)</f>
        <v>0</v>
      </c>
      <c r="BL214" s="19" t="s">
        <v>155</v>
      </c>
      <c r="BM214" s="226" t="s">
        <v>808</v>
      </c>
    </row>
    <row r="215" s="2" customFormat="1">
      <c r="A215" s="40"/>
      <c r="B215" s="41"/>
      <c r="C215" s="42"/>
      <c r="D215" s="228" t="s">
        <v>162</v>
      </c>
      <c r="E215" s="42"/>
      <c r="F215" s="229" t="s">
        <v>809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162</v>
      </c>
      <c r="AU215" s="19" t="s">
        <v>78</v>
      </c>
    </row>
    <row r="216" s="14" customFormat="1">
      <c r="A216" s="14"/>
      <c r="B216" s="244"/>
      <c r="C216" s="245"/>
      <c r="D216" s="235" t="s">
        <v>164</v>
      </c>
      <c r="E216" s="246" t="s">
        <v>19</v>
      </c>
      <c r="F216" s="247" t="s">
        <v>810</v>
      </c>
      <c r="G216" s="245"/>
      <c r="H216" s="248">
        <v>7.2000000000000002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164</v>
      </c>
      <c r="AU216" s="254" t="s">
        <v>78</v>
      </c>
      <c r="AV216" s="14" t="s">
        <v>78</v>
      </c>
      <c r="AW216" s="14" t="s">
        <v>31</v>
      </c>
      <c r="AX216" s="14" t="s">
        <v>76</v>
      </c>
      <c r="AY216" s="254" t="s">
        <v>149</v>
      </c>
    </row>
    <row r="217" s="2" customFormat="1" ht="37.8" customHeight="1">
      <c r="A217" s="40"/>
      <c r="B217" s="41"/>
      <c r="C217" s="215" t="s">
        <v>391</v>
      </c>
      <c r="D217" s="215" t="s">
        <v>151</v>
      </c>
      <c r="E217" s="216" t="s">
        <v>811</v>
      </c>
      <c r="F217" s="217" t="s">
        <v>812</v>
      </c>
      <c r="G217" s="218" t="s">
        <v>159</v>
      </c>
      <c r="H217" s="219">
        <v>4.5</v>
      </c>
      <c r="I217" s="220"/>
      <c r="J217" s="221">
        <f>ROUND(I217*H217,2)</f>
        <v>0</v>
      </c>
      <c r="K217" s="217" t="s">
        <v>160</v>
      </c>
      <c r="L217" s="46"/>
      <c r="M217" s="222" t="s">
        <v>19</v>
      </c>
      <c r="N217" s="223" t="s">
        <v>40</v>
      </c>
      <c r="O217" s="86"/>
      <c r="P217" s="224">
        <f>O217*H217</f>
        <v>0</v>
      </c>
      <c r="Q217" s="224">
        <v>0.089219999999999994</v>
      </c>
      <c r="R217" s="224">
        <f>Q217*H217</f>
        <v>0.40148999999999996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155</v>
      </c>
      <c r="AT217" s="226" t="s">
        <v>151</v>
      </c>
      <c r="AU217" s="226" t="s">
        <v>78</v>
      </c>
      <c r="AY217" s="19" t="s">
        <v>149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76</v>
      </c>
      <c r="BK217" s="227">
        <f>ROUND(I217*H217,2)</f>
        <v>0</v>
      </c>
      <c r="BL217" s="19" t="s">
        <v>155</v>
      </c>
      <c r="BM217" s="226" t="s">
        <v>813</v>
      </c>
    </row>
    <row r="218" s="2" customFormat="1">
      <c r="A218" s="40"/>
      <c r="B218" s="41"/>
      <c r="C218" s="42"/>
      <c r="D218" s="228" t="s">
        <v>162</v>
      </c>
      <c r="E218" s="42"/>
      <c r="F218" s="229" t="s">
        <v>814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162</v>
      </c>
      <c r="AU218" s="19" t="s">
        <v>78</v>
      </c>
    </row>
    <row r="219" s="12" customFormat="1" ht="22.8" customHeight="1">
      <c r="A219" s="12"/>
      <c r="B219" s="199"/>
      <c r="C219" s="200"/>
      <c r="D219" s="201" t="s">
        <v>68</v>
      </c>
      <c r="E219" s="213" t="s">
        <v>203</v>
      </c>
      <c r="F219" s="213" t="s">
        <v>369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SUM(P220:P269)</f>
        <v>0</v>
      </c>
      <c r="Q219" s="207"/>
      <c r="R219" s="208">
        <f>SUM(R220:R269)</f>
        <v>68.128478049999998</v>
      </c>
      <c r="S219" s="207"/>
      <c r="T219" s="209">
        <f>SUM(T220:T269)</f>
        <v>0.1129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76</v>
      </c>
      <c r="AT219" s="211" t="s">
        <v>68</v>
      </c>
      <c r="AU219" s="211" t="s">
        <v>76</v>
      </c>
      <c r="AY219" s="210" t="s">
        <v>149</v>
      </c>
      <c r="BK219" s="212">
        <f>SUM(BK220:BK269)</f>
        <v>0</v>
      </c>
    </row>
    <row r="220" s="2" customFormat="1" ht="16.5" customHeight="1">
      <c r="A220" s="40"/>
      <c r="B220" s="41"/>
      <c r="C220" s="215" t="s">
        <v>396</v>
      </c>
      <c r="D220" s="215" t="s">
        <v>151</v>
      </c>
      <c r="E220" s="216" t="s">
        <v>815</v>
      </c>
      <c r="F220" s="217" t="s">
        <v>816</v>
      </c>
      <c r="G220" s="218" t="s">
        <v>382</v>
      </c>
      <c r="H220" s="219">
        <v>1</v>
      </c>
      <c r="I220" s="220"/>
      <c r="J220" s="221">
        <f>ROUND(I220*H220,2)</f>
        <v>0</v>
      </c>
      <c r="K220" s="217" t="s">
        <v>160</v>
      </c>
      <c r="L220" s="46"/>
      <c r="M220" s="222" t="s">
        <v>19</v>
      </c>
      <c r="N220" s="223" t="s">
        <v>40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155</v>
      </c>
      <c r="AT220" s="226" t="s">
        <v>151</v>
      </c>
      <c r="AU220" s="226" t="s">
        <v>78</v>
      </c>
      <c r="AY220" s="19" t="s">
        <v>149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76</v>
      </c>
      <c r="BK220" s="227">
        <f>ROUND(I220*H220,2)</f>
        <v>0</v>
      </c>
      <c r="BL220" s="19" t="s">
        <v>155</v>
      </c>
      <c r="BM220" s="226" t="s">
        <v>817</v>
      </c>
    </row>
    <row r="221" s="2" customFormat="1">
      <c r="A221" s="40"/>
      <c r="B221" s="41"/>
      <c r="C221" s="42"/>
      <c r="D221" s="228" t="s">
        <v>162</v>
      </c>
      <c r="E221" s="42"/>
      <c r="F221" s="229" t="s">
        <v>818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162</v>
      </c>
      <c r="AU221" s="19" t="s">
        <v>78</v>
      </c>
    </row>
    <row r="222" s="2" customFormat="1" ht="16.5" customHeight="1">
      <c r="A222" s="40"/>
      <c r="B222" s="41"/>
      <c r="C222" s="215" t="s">
        <v>401</v>
      </c>
      <c r="D222" s="215" t="s">
        <v>151</v>
      </c>
      <c r="E222" s="216" t="s">
        <v>819</v>
      </c>
      <c r="F222" s="217" t="s">
        <v>820</v>
      </c>
      <c r="G222" s="218" t="s">
        <v>382</v>
      </c>
      <c r="H222" s="219">
        <v>3</v>
      </c>
      <c r="I222" s="220"/>
      <c r="J222" s="221">
        <f>ROUND(I222*H222,2)</f>
        <v>0</v>
      </c>
      <c r="K222" s="217" t="s">
        <v>160</v>
      </c>
      <c r="L222" s="46"/>
      <c r="M222" s="222" t="s">
        <v>19</v>
      </c>
      <c r="N222" s="223" t="s">
        <v>40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155</v>
      </c>
      <c r="AT222" s="226" t="s">
        <v>151</v>
      </c>
      <c r="AU222" s="226" t="s">
        <v>78</v>
      </c>
      <c r="AY222" s="19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76</v>
      </c>
      <c r="BK222" s="227">
        <f>ROUND(I222*H222,2)</f>
        <v>0</v>
      </c>
      <c r="BL222" s="19" t="s">
        <v>155</v>
      </c>
      <c r="BM222" s="226" t="s">
        <v>821</v>
      </c>
    </row>
    <row r="223" s="2" customFormat="1">
      <c r="A223" s="40"/>
      <c r="B223" s="41"/>
      <c r="C223" s="42"/>
      <c r="D223" s="228" t="s">
        <v>162</v>
      </c>
      <c r="E223" s="42"/>
      <c r="F223" s="229" t="s">
        <v>822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78</v>
      </c>
    </row>
    <row r="224" s="2" customFormat="1" ht="16.5" customHeight="1">
      <c r="A224" s="40"/>
      <c r="B224" s="41"/>
      <c r="C224" s="215" t="s">
        <v>173</v>
      </c>
      <c r="D224" s="215" t="s">
        <v>151</v>
      </c>
      <c r="E224" s="216" t="s">
        <v>823</v>
      </c>
      <c r="F224" s="217" t="s">
        <v>824</v>
      </c>
      <c r="G224" s="218" t="s">
        <v>382</v>
      </c>
      <c r="H224" s="219">
        <v>3</v>
      </c>
      <c r="I224" s="220"/>
      <c r="J224" s="221">
        <f>ROUND(I224*H224,2)</f>
        <v>0</v>
      </c>
      <c r="K224" s="217" t="s">
        <v>160</v>
      </c>
      <c r="L224" s="46"/>
      <c r="M224" s="222" t="s">
        <v>19</v>
      </c>
      <c r="N224" s="223" t="s">
        <v>40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155</v>
      </c>
      <c r="AT224" s="226" t="s">
        <v>151</v>
      </c>
      <c r="AU224" s="226" t="s">
        <v>78</v>
      </c>
      <c r="AY224" s="19" t="s">
        <v>149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76</v>
      </c>
      <c r="BK224" s="227">
        <f>ROUND(I224*H224,2)</f>
        <v>0</v>
      </c>
      <c r="BL224" s="19" t="s">
        <v>155</v>
      </c>
      <c r="BM224" s="226" t="s">
        <v>825</v>
      </c>
    </row>
    <row r="225" s="2" customFormat="1">
      <c r="A225" s="40"/>
      <c r="B225" s="41"/>
      <c r="C225" s="42"/>
      <c r="D225" s="228" t="s">
        <v>162</v>
      </c>
      <c r="E225" s="42"/>
      <c r="F225" s="229" t="s">
        <v>826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162</v>
      </c>
      <c r="AU225" s="19" t="s">
        <v>78</v>
      </c>
    </row>
    <row r="226" s="2" customFormat="1" ht="21.75" customHeight="1">
      <c r="A226" s="40"/>
      <c r="B226" s="41"/>
      <c r="C226" s="215" t="s">
        <v>409</v>
      </c>
      <c r="D226" s="215" t="s">
        <v>151</v>
      </c>
      <c r="E226" s="216" t="s">
        <v>827</v>
      </c>
      <c r="F226" s="217" t="s">
        <v>828</v>
      </c>
      <c r="G226" s="218" t="s">
        <v>191</v>
      </c>
      <c r="H226" s="219">
        <v>164.49000000000001</v>
      </c>
      <c r="I226" s="220"/>
      <c r="J226" s="221">
        <f>ROUND(I226*H226,2)</f>
        <v>0</v>
      </c>
      <c r="K226" s="217" t="s">
        <v>160</v>
      </c>
      <c r="L226" s="46"/>
      <c r="M226" s="222" t="s">
        <v>19</v>
      </c>
      <c r="N226" s="223" t="s">
        <v>40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155</v>
      </c>
      <c r="AT226" s="226" t="s">
        <v>151</v>
      </c>
      <c r="AU226" s="226" t="s">
        <v>78</v>
      </c>
      <c r="AY226" s="19" t="s">
        <v>149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76</v>
      </c>
      <c r="BK226" s="227">
        <f>ROUND(I226*H226,2)</f>
        <v>0</v>
      </c>
      <c r="BL226" s="19" t="s">
        <v>155</v>
      </c>
      <c r="BM226" s="226" t="s">
        <v>829</v>
      </c>
    </row>
    <row r="227" s="2" customFormat="1">
      <c r="A227" s="40"/>
      <c r="B227" s="41"/>
      <c r="C227" s="42"/>
      <c r="D227" s="228" t="s">
        <v>162</v>
      </c>
      <c r="E227" s="42"/>
      <c r="F227" s="229" t="s">
        <v>830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162</v>
      </c>
      <c r="AU227" s="19" t="s">
        <v>78</v>
      </c>
    </row>
    <row r="228" s="2" customFormat="1" ht="24.15" customHeight="1">
      <c r="A228" s="40"/>
      <c r="B228" s="41"/>
      <c r="C228" s="267" t="s">
        <v>414</v>
      </c>
      <c r="D228" s="267" t="s">
        <v>246</v>
      </c>
      <c r="E228" s="268" t="s">
        <v>831</v>
      </c>
      <c r="F228" s="269" t="s">
        <v>832</v>
      </c>
      <c r="G228" s="270" t="s">
        <v>191</v>
      </c>
      <c r="H228" s="271">
        <v>168</v>
      </c>
      <c r="I228" s="272"/>
      <c r="J228" s="273">
        <f>ROUND(I228*H228,2)</f>
        <v>0</v>
      </c>
      <c r="K228" s="269" t="s">
        <v>19</v>
      </c>
      <c r="L228" s="274"/>
      <c r="M228" s="275" t="s">
        <v>19</v>
      </c>
      <c r="N228" s="276" t="s">
        <v>40</v>
      </c>
      <c r="O228" s="86"/>
      <c r="P228" s="224">
        <f>O228*H228</f>
        <v>0</v>
      </c>
      <c r="Q228" s="224">
        <v>0.018100000000000002</v>
      </c>
      <c r="R228" s="224">
        <f>Q228*H228</f>
        <v>3.0408000000000004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203</v>
      </c>
      <c r="AT228" s="226" t="s">
        <v>246</v>
      </c>
      <c r="AU228" s="226" t="s">
        <v>78</v>
      </c>
      <c r="AY228" s="19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76</v>
      </c>
      <c r="BK228" s="227">
        <f>ROUND(I228*H228,2)</f>
        <v>0</v>
      </c>
      <c r="BL228" s="19" t="s">
        <v>155</v>
      </c>
      <c r="BM228" s="226" t="s">
        <v>833</v>
      </c>
    </row>
    <row r="229" s="2" customFormat="1" ht="21.75" customHeight="1">
      <c r="A229" s="40"/>
      <c r="B229" s="41"/>
      <c r="C229" s="215" t="s">
        <v>418</v>
      </c>
      <c r="D229" s="215" t="s">
        <v>151</v>
      </c>
      <c r="E229" s="216" t="s">
        <v>834</v>
      </c>
      <c r="F229" s="217" t="s">
        <v>835</v>
      </c>
      <c r="G229" s="218" t="s">
        <v>191</v>
      </c>
      <c r="H229" s="219">
        <v>153.31999999999999</v>
      </c>
      <c r="I229" s="220"/>
      <c r="J229" s="221">
        <f>ROUND(I229*H229,2)</f>
        <v>0</v>
      </c>
      <c r="K229" s="217" t="s">
        <v>160</v>
      </c>
      <c r="L229" s="46"/>
      <c r="M229" s="222" t="s">
        <v>19</v>
      </c>
      <c r="N229" s="223" t="s">
        <v>40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155</v>
      </c>
      <c r="AT229" s="226" t="s">
        <v>151</v>
      </c>
      <c r="AU229" s="226" t="s">
        <v>78</v>
      </c>
      <c r="AY229" s="19" t="s">
        <v>149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76</v>
      </c>
      <c r="BK229" s="227">
        <f>ROUND(I229*H229,2)</f>
        <v>0</v>
      </c>
      <c r="BL229" s="19" t="s">
        <v>155</v>
      </c>
      <c r="BM229" s="226" t="s">
        <v>836</v>
      </c>
    </row>
    <row r="230" s="2" customFormat="1">
      <c r="A230" s="40"/>
      <c r="B230" s="41"/>
      <c r="C230" s="42"/>
      <c r="D230" s="228" t="s">
        <v>162</v>
      </c>
      <c r="E230" s="42"/>
      <c r="F230" s="229" t="s">
        <v>837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162</v>
      </c>
      <c r="AU230" s="19" t="s">
        <v>78</v>
      </c>
    </row>
    <row r="231" s="14" customFormat="1">
      <c r="A231" s="14"/>
      <c r="B231" s="244"/>
      <c r="C231" s="245"/>
      <c r="D231" s="235" t="s">
        <v>164</v>
      </c>
      <c r="E231" s="246" t="s">
        <v>19</v>
      </c>
      <c r="F231" s="247" t="s">
        <v>838</v>
      </c>
      <c r="G231" s="245"/>
      <c r="H231" s="248">
        <v>153.31999999999999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164</v>
      </c>
      <c r="AU231" s="254" t="s">
        <v>78</v>
      </c>
      <c r="AV231" s="14" t="s">
        <v>78</v>
      </c>
      <c r="AW231" s="14" t="s">
        <v>31</v>
      </c>
      <c r="AX231" s="14" t="s">
        <v>76</v>
      </c>
      <c r="AY231" s="254" t="s">
        <v>149</v>
      </c>
    </row>
    <row r="232" s="2" customFormat="1" ht="24.15" customHeight="1">
      <c r="A232" s="40"/>
      <c r="B232" s="41"/>
      <c r="C232" s="267" t="s">
        <v>423</v>
      </c>
      <c r="D232" s="267" t="s">
        <v>246</v>
      </c>
      <c r="E232" s="268" t="s">
        <v>839</v>
      </c>
      <c r="F232" s="269" t="s">
        <v>840</v>
      </c>
      <c r="G232" s="270" t="s">
        <v>191</v>
      </c>
      <c r="H232" s="271">
        <v>156</v>
      </c>
      <c r="I232" s="272"/>
      <c r="J232" s="273">
        <f>ROUND(I232*H232,2)</f>
        <v>0</v>
      </c>
      <c r="K232" s="269" t="s">
        <v>19</v>
      </c>
      <c r="L232" s="274"/>
      <c r="M232" s="275" t="s">
        <v>19</v>
      </c>
      <c r="N232" s="276" t="s">
        <v>40</v>
      </c>
      <c r="O232" s="86"/>
      <c r="P232" s="224">
        <f>O232*H232</f>
        <v>0</v>
      </c>
      <c r="Q232" s="224">
        <v>0.036999999999999998</v>
      </c>
      <c r="R232" s="224">
        <f>Q232*H232</f>
        <v>5.7719999999999994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203</v>
      </c>
      <c r="AT232" s="226" t="s">
        <v>246</v>
      </c>
      <c r="AU232" s="226" t="s">
        <v>78</v>
      </c>
      <c r="AY232" s="19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76</v>
      </c>
      <c r="BK232" s="227">
        <f>ROUND(I232*H232,2)</f>
        <v>0</v>
      </c>
      <c r="BL232" s="19" t="s">
        <v>155</v>
      </c>
      <c r="BM232" s="226" t="s">
        <v>841</v>
      </c>
    </row>
    <row r="233" s="14" customFormat="1">
      <c r="A233" s="14"/>
      <c r="B233" s="244"/>
      <c r="C233" s="245"/>
      <c r="D233" s="235" t="s">
        <v>164</v>
      </c>
      <c r="E233" s="245"/>
      <c r="F233" s="247" t="s">
        <v>842</v>
      </c>
      <c r="G233" s="245"/>
      <c r="H233" s="248">
        <v>156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164</v>
      </c>
      <c r="AU233" s="254" t="s">
        <v>78</v>
      </c>
      <c r="AV233" s="14" t="s">
        <v>78</v>
      </c>
      <c r="AW233" s="14" t="s">
        <v>4</v>
      </c>
      <c r="AX233" s="14" t="s">
        <v>76</v>
      </c>
      <c r="AY233" s="254" t="s">
        <v>149</v>
      </c>
    </row>
    <row r="234" s="2" customFormat="1" ht="21.75" customHeight="1">
      <c r="A234" s="40"/>
      <c r="B234" s="41"/>
      <c r="C234" s="215" t="s">
        <v>427</v>
      </c>
      <c r="D234" s="215" t="s">
        <v>151</v>
      </c>
      <c r="E234" s="216" t="s">
        <v>843</v>
      </c>
      <c r="F234" s="217" t="s">
        <v>844</v>
      </c>
      <c r="G234" s="218" t="s">
        <v>191</v>
      </c>
      <c r="H234" s="219">
        <v>391.72000000000003</v>
      </c>
      <c r="I234" s="220"/>
      <c r="J234" s="221">
        <f>ROUND(I234*H234,2)</f>
        <v>0</v>
      </c>
      <c r="K234" s="217" t="s">
        <v>160</v>
      </c>
      <c r="L234" s="46"/>
      <c r="M234" s="222" t="s">
        <v>19</v>
      </c>
      <c r="N234" s="223" t="s">
        <v>40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155</v>
      </c>
      <c r="AT234" s="226" t="s">
        <v>151</v>
      </c>
      <c r="AU234" s="226" t="s">
        <v>78</v>
      </c>
      <c r="AY234" s="19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76</v>
      </c>
      <c r="BK234" s="227">
        <f>ROUND(I234*H234,2)</f>
        <v>0</v>
      </c>
      <c r="BL234" s="19" t="s">
        <v>155</v>
      </c>
      <c r="BM234" s="226" t="s">
        <v>845</v>
      </c>
    </row>
    <row r="235" s="2" customFormat="1">
      <c r="A235" s="40"/>
      <c r="B235" s="41"/>
      <c r="C235" s="42"/>
      <c r="D235" s="228" t="s">
        <v>162</v>
      </c>
      <c r="E235" s="42"/>
      <c r="F235" s="229" t="s">
        <v>846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162</v>
      </c>
      <c r="AU235" s="19" t="s">
        <v>78</v>
      </c>
    </row>
    <row r="236" s="2" customFormat="1" ht="24.15" customHeight="1">
      <c r="A236" s="40"/>
      <c r="B236" s="41"/>
      <c r="C236" s="267" t="s">
        <v>432</v>
      </c>
      <c r="D236" s="267" t="s">
        <v>246</v>
      </c>
      <c r="E236" s="268" t="s">
        <v>847</v>
      </c>
      <c r="F236" s="269" t="s">
        <v>848</v>
      </c>
      <c r="G236" s="270" t="s">
        <v>191</v>
      </c>
      <c r="H236" s="271">
        <v>396</v>
      </c>
      <c r="I236" s="272"/>
      <c r="J236" s="273">
        <f>ROUND(I236*H236,2)</f>
        <v>0</v>
      </c>
      <c r="K236" s="269" t="s">
        <v>19</v>
      </c>
      <c r="L236" s="274"/>
      <c r="M236" s="275" t="s">
        <v>19</v>
      </c>
      <c r="N236" s="276" t="s">
        <v>40</v>
      </c>
      <c r="O236" s="86"/>
      <c r="P236" s="224">
        <f>O236*H236</f>
        <v>0</v>
      </c>
      <c r="Q236" s="224">
        <v>0.048500000000000001</v>
      </c>
      <c r="R236" s="224">
        <f>Q236*H236</f>
        <v>19.206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203</v>
      </c>
      <c r="AT236" s="226" t="s">
        <v>246</v>
      </c>
      <c r="AU236" s="226" t="s">
        <v>78</v>
      </c>
      <c r="AY236" s="19" t="s">
        <v>149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76</v>
      </c>
      <c r="BK236" s="227">
        <f>ROUND(I236*H236,2)</f>
        <v>0</v>
      </c>
      <c r="BL236" s="19" t="s">
        <v>155</v>
      </c>
      <c r="BM236" s="226" t="s">
        <v>849</v>
      </c>
    </row>
    <row r="237" s="14" customFormat="1">
      <c r="A237" s="14"/>
      <c r="B237" s="244"/>
      <c r="C237" s="245"/>
      <c r="D237" s="235" t="s">
        <v>164</v>
      </c>
      <c r="E237" s="245"/>
      <c r="F237" s="247" t="s">
        <v>850</v>
      </c>
      <c r="G237" s="245"/>
      <c r="H237" s="248">
        <v>396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164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149</v>
      </c>
    </row>
    <row r="238" s="2" customFormat="1" ht="24.15" customHeight="1">
      <c r="A238" s="40"/>
      <c r="B238" s="41"/>
      <c r="C238" s="215" t="s">
        <v>436</v>
      </c>
      <c r="D238" s="215" t="s">
        <v>151</v>
      </c>
      <c r="E238" s="216" t="s">
        <v>851</v>
      </c>
      <c r="F238" s="217" t="s">
        <v>852</v>
      </c>
      <c r="G238" s="218" t="s">
        <v>382</v>
      </c>
      <c r="H238" s="219">
        <v>2</v>
      </c>
      <c r="I238" s="220"/>
      <c r="J238" s="221">
        <f>ROUND(I238*H238,2)</f>
        <v>0</v>
      </c>
      <c r="K238" s="217" t="s">
        <v>160</v>
      </c>
      <c r="L238" s="46"/>
      <c r="M238" s="222" t="s">
        <v>19</v>
      </c>
      <c r="N238" s="223" t="s">
        <v>40</v>
      </c>
      <c r="O238" s="86"/>
      <c r="P238" s="224">
        <f>O238*H238</f>
        <v>0</v>
      </c>
      <c r="Q238" s="224">
        <v>0.00167</v>
      </c>
      <c r="R238" s="224">
        <f>Q238*H238</f>
        <v>0.0033400000000000001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155</v>
      </c>
      <c r="AT238" s="226" t="s">
        <v>151</v>
      </c>
      <c r="AU238" s="226" t="s">
        <v>78</v>
      </c>
      <c r="AY238" s="19" t="s">
        <v>149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76</v>
      </c>
      <c r="BK238" s="227">
        <f>ROUND(I238*H238,2)</f>
        <v>0</v>
      </c>
      <c r="BL238" s="19" t="s">
        <v>155</v>
      </c>
      <c r="BM238" s="226" t="s">
        <v>853</v>
      </c>
    </row>
    <row r="239" s="2" customFormat="1">
      <c r="A239" s="40"/>
      <c r="B239" s="41"/>
      <c r="C239" s="42"/>
      <c r="D239" s="228" t="s">
        <v>162</v>
      </c>
      <c r="E239" s="42"/>
      <c r="F239" s="229" t="s">
        <v>854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162</v>
      </c>
      <c r="AU239" s="19" t="s">
        <v>78</v>
      </c>
    </row>
    <row r="240" s="2" customFormat="1" ht="24.15" customHeight="1">
      <c r="A240" s="40"/>
      <c r="B240" s="41"/>
      <c r="C240" s="215" t="s">
        <v>440</v>
      </c>
      <c r="D240" s="215" t="s">
        <v>151</v>
      </c>
      <c r="E240" s="216" t="s">
        <v>855</v>
      </c>
      <c r="F240" s="217" t="s">
        <v>856</v>
      </c>
      <c r="G240" s="218" t="s">
        <v>382</v>
      </c>
      <c r="H240" s="219">
        <v>1</v>
      </c>
      <c r="I240" s="220"/>
      <c r="J240" s="221">
        <f>ROUND(I240*H240,2)</f>
        <v>0</v>
      </c>
      <c r="K240" s="217" t="s">
        <v>160</v>
      </c>
      <c r="L240" s="46"/>
      <c r="M240" s="222" t="s">
        <v>19</v>
      </c>
      <c r="N240" s="223" t="s">
        <v>40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0.10489999999999999</v>
      </c>
      <c r="T240" s="225">
        <f>S240*H240</f>
        <v>0.10489999999999999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155</v>
      </c>
      <c r="AT240" s="226" t="s">
        <v>151</v>
      </c>
      <c r="AU240" s="226" t="s">
        <v>78</v>
      </c>
      <c r="AY240" s="19" t="s">
        <v>149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76</v>
      </c>
      <c r="BK240" s="227">
        <f>ROUND(I240*H240,2)</f>
        <v>0</v>
      </c>
      <c r="BL240" s="19" t="s">
        <v>155</v>
      </c>
      <c r="BM240" s="226" t="s">
        <v>857</v>
      </c>
    </row>
    <row r="241" s="2" customFormat="1">
      <c r="A241" s="40"/>
      <c r="B241" s="41"/>
      <c r="C241" s="42"/>
      <c r="D241" s="228" t="s">
        <v>162</v>
      </c>
      <c r="E241" s="42"/>
      <c r="F241" s="229" t="s">
        <v>858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162</v>
      </c>
      <c r="AU241" s="19" t="s">
        <v>78</v>
      </c>
    </row>
    <row r="242" s="2" customFormat="1" ht="16.5" customHeight="1">
      <c r="A242" s="40"/>
      <c r="B242" s="41"/>
      <c r="C242" s="215" t="s">
        <v>444</v>
      </c>
      <c r="D242" s="215" t="s">
        <v>151</v>
      </c>
      <c r="E242" s="216" t="s">
        <v>859</v>
      </c>
      <c r="F242" s="217" t="s">
        <v>860</v>
      </c>
      <c r="G242" s="218" t="s">
        <v>191</v>
      </c>
      <c r="H242" s="219">
        <v>164.49000000000001</v>
      </c>
      <c r="I242" s="220"/>
      <c r="J242" s="221">
        <f>ROUND(I242*H242,2)</f>
        <v>0</v>
      </c>
      <c r="K242" s="217" t="s">
        <v>160</v>
      </c>
      <c r="L242" s="46"/>
      <c r="M242" s="222" t="s">
        <v>19</v>
      </c>
      <c r="N242" s="223" t="s">
        <v>40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155</v>
      </c>
      <c r="AT242" s="226" t="s">
        <v>151</v>
      </c>
      <c r="AU242" s="226" t="s">
        <v>78</v>
      </c>
      <c r="AY242" s="19" t="s">
        <v>149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76</v>
      </c>
      <c r="BK242" s="227">
        <f>ROUND(I242*H242,2)</f>
        <v>0</v>
      </c>
      <c r="BL242" s="19" t="s">
        <v>155</v>
      </c>
      <c r="BM242" s="226" t="s">
        <v>861</v>
      </c>
    </row>
    <row r="243" s="2" customFormat="1">
      <c r="A243" s="40"/>
      <c r="B243" s="41"/>
      <c r="C243" s="42"/>
      <c r="D243" s="228" t="s">
        <v>162</v>
      </c>
      <c r="E243" s="42"/>
      <c r="F243" s="229" t="s">
        <v>862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162</v>
      </c>
      <c r="AU243" s="19" t="s">
        <v>78</v>
      </c>
    </row>
    <row r="244" s="2" customFormat="1" ht="16.5" customHeight="1">
      <c r="A244" s="40"/>
      <c r="B244" s="41"/>
      <c r="C244" s="215" t="s">
        <v>449</v>
      </c>
      <c r="D244" s="215" t="s">
        <v>151</v>
      </c>
      <c r="E244" s="216" t="s">
        <v>863</v>
      </c>
      <c r="F244" s="217" t="s">
        <v>864</v>
      </c>
      <c r="G244" s="218" t="s">
        <v>191</v>
      </c>
      <c r="H244" s="219">
        <v>164.49000000000001</v>
      </c>
      <c r="I244" s="220"/>
      <c r="J244" s="221">
        <f>ROUND(I244*H244,2)</f>
        <v>0</v>
      </c>
      <c r="K244" s="217" t="s">
        <v>160</v>
      </c>
      <c r="L244" s="46"/>
      <c r="M244" s="222" t="s">
        <v>19</v>
      </c>
      <c r="N244" s="223" t="s">
        <v>40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155</v>
      </c>
      <c r="AT244" s="226" t="s">
        <v>151</v>
      </c>
      <c r="AU244" s="226" t="s">
        <v>78</v>
      </c>
      <c r="AY244" s="19" t="s">
        <v>149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76</v>
      </c>
      <c r="BK244" s="227">
        <f>ROUND(I244*H244,2)</f>
        <v>0</v>
      </c>
      <c r="BL244" s="19" t="s">
        <v>155</v>
      </c>
      <c r="BM244" s="226" t="s">
        <v>865</v>
      </c>
    </row>
    <row r="245" s="2" customFormat="1">
      <c r="A245" s="40"/>
      <c r="B245" s="41"/>
      <c r="C245" s="42"/>
      <c r="D245" s="228" t="s">
        <v>162</v>
      </c>
      <c r="E245" s="42"/>
      <c r="F245" s="229" t="s">
        <v>866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162</v>
      </c>
      <c r="AU245" s="19" t="s">
        <v>78</v>
      </c>
    </row>
    <row r="246" s="2" customFormat="1" ht="16.5" customHeight="1">
      <c r="A246" s="40"/>
      <c r="B246" s="41"/>
      <c r="C246" s="215" t="s">
        <v>454</v>
      </c>
      <c r="D246" s="215" t="s">
        <v>151</v>
      </c>
      <c r="E246" s="216" t="s">
        <v>867</v>
      </c>
      <c r="F246" s="217" t="s">
        <v>868</v>
      </c>
      <c r="G246" s="218" t="s">
        <v>191</v>
      </c>
      <c r="H246" s="219">
        <v>153.31999999999999</v>
      </c>
      <c r="I246" s="220"/>
      <c r="J246" s="221">
        <f>ROUND(I246*H246,2)</f>
        <v>0</v>
      </c>
      <c r="K246" s="217" t="s">
        <v>160</v>
      </c>
      <c r="L246" s="46"/>
      <c r="M246" s="222" t="s">
        <v>19</v>
      </c>
      <c r="N246" s="223" t="s">
        <v>40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155</v>
      </c>
      <c r="AT246" s="226" t="s">
        <v>151</v>
      </c>
      <c r="AU246" s="226" t="s">
        <v>78</v>
      </c>
      <c r="AY246" s="19" t="s">
        <v>149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76</v>
      </c>
      <c r="BK246" s="227">
        <f>ROUND(I246*H246,2)</f>
        <v>0</v>
      </c>
      <c r="BL246" s="19" t="s">
        <v>155</v>
      </c>
      <c r="BM246" s="226" t="s">
        <v>869</v>
      </c>
    </row>
    <row r="247" s="2" customFormat="1">
      <c r="A247" s="40"/>
      <c r="B247" s="41"/>
      <c r="C247" s="42"/>
      <c r="D247" s="228" t="s">
        <v>162</v>
      </c>
      <c r="E247" s="42"/>
      <c r="F247" s="229" t="s">
        <v>870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162</v>
      </c>
      <c r="AU247" s="19" t="s">
        <v>78</v>
      </c>
    </row>
    <row r="248" s="2" customFormat="1" ht="16.5" customHeight="1">
      <c r="A248" s="40"/>
      <c r="B248" s="41"/>
      <c r="C248" s="215" t="s">
        <v>460</v>
      </c>
      <c r="D248" s="215" t="s">
        <v>151</v>
      </c>
      <c r="E248" s="216" t="s">
        <v>871</v>
      </c>
      <c r="F248" s="217" t="s">
        <v>872</v>
      </c>
      <c r="G248" s="218" t="s">
        <v>191</v>
      </c>
      <c r="H248" s="219">
        <v>153.31999999999999</v>
      </c>
      <c r="I248" s="220"/>
      <c r="J248" s="221">
        <f>ROUND(I248*H248,2)</f>
        <v>0</v>
      </c>
      <c r="K248" s="217" t="s">
        <v>160</v>
      </c>
      <c r="L248" s="46"/>
      <c r="M248" s="222" t="s">
        <v>19</v>
      </c>
      <c r="N248" s="223" t="s">
        <v>40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155</v>
      </c>
      <c r="AT248" s="226" t="s">
        <v>151</v>
      </c>
      <c r="AU248" s="226" t="s">
        <v>78</v>
      </c>
      <c r="AY248" s="19" t="s">
        <v>149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76</v>
      </c>
      <c r="BK248" s="227">
        <f>ROUND(I248*H248,2)</f>
        <v>0</v>
      </c>
      <c r="BL248" s="19" t="s">
        <v>155</v>
      </c>
      <c r="BM248" s="226" t="s">
        <v>873</v>
      </c>
    </row>
    <row r="249" s="2" customFormat="1">
      <c r="A249" s="40"/>
      <c r="B249" s="41"/>
      <c r="C249" s="42"/>
      <c r="D249" s="228" t="s">
        <v>162</v>
      </c>
      <c r="E249" s="42"/>
      <c r="F249" s="229" t="s">
        <v>874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162</v>
      </c>
      <c r="AU249" s="19" t="s">
        <v>78</v>
      </c>
    </row>
    <row r="250" s="2" customFormat="1" ht="16.5" customHeight="1">
      <c r="A250" s="40"/>
      <c r="B250" s="41"/>
      <c r="C250" s="215" t="s">
        <v>465</v>
      </c>
      <c r="D250" s="215" t="s">
        <v>151</v>
      </c>
      <c r="E250" s="216" t="s">
        <v>875</v>
      </c>
      <c r="F250" s="217" t="s">
        <v>876</v>
      </c>
      <c r="G250" s="218" t="s">
        <v>382</v>
      </c>
      <c r="H250" s="219">
        <v>8</v>
      </c>
      <c r="I250" s="220"/>
      <c r="J250" s="221">
        <f>ROUND(I250*H250,2)</f>
        <v>0</v>
      </c>
      <c r="K250" s="217" t="s">
        <v>160</v>
      </c>
      <c r="L250" s="46"/>
      <c r="M250" s="222" t="s">
        <v>19</v>
      </c>
      <c r="N250" s="223" t="s">
        <v>40</v>
      </c>
      <c r="O250" s="86"/>
      <c r="P250" s="224">
        <f>O250*H250</f>
        <v>0</v>
      </c>
      <c r="Q250" s="224">
        <v>0.45937</v>
      </c>
      <c r="R250" s="224">
        <f>Q250*H250</f>
        <v>3.67496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155</v>
      </c>
      <c r="AT250" s="226" t="s">
        <v>151</v>
      </c>
      <c r="AU250" s="226" t="s">
        <v>78</v>
      </c>
      <c r="AY250" s="19" t="s">
        <v>149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76</v>
      </c>
      <c r="BK250" s="227">
        <f>ROUND(I250*H250,2)</f>
        <v>0</v>
      </c>
      <c r="BL250" s="19" t="s">
        <v>155</v>
      </c>
      <c r="BM250" s="226" t="s">
        <v>877</v>
      </c>
    </row>
    <row r="251" s="2" customFormat="1">
      <c r="A251" s="40"/>
      <c r="B251" s="41"/>
      <c r="C251" s="42"/>
      <c r="D251" s="228" t="s">
        <v>162</v>
      </c>
      <c r="E251" s="42"/>
      <c r="F251" s="229" t="s">
        <v>878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162</v>
      </c>
      <c r="AU251" s="19" t="s">
        <v>78</v>
      </c>
    </row>
    <row r="252" s="2" customFormat="1" ht="16.5" customHeight="1">
      <c r="A252" s="40"/>
      <c r="B252" s="41"/>
      <c r="C252" s="215" t="s">
        <v>470</v>
      </c>
      <c r="D252" s="215" t="s">
        <v>151</v>
      </c>
      <c r="E252" s="216" t="s">
        <v>879</v>
      </c>
      <c r="F252" s="217" t="s">
        <v>880</v>
      </c>
      <c r="G252" s="218" t="s">
        <v>191</v>
      </c>
      <c r="H252" s="219">
        <v>391.72000000000003</v>
      </c>
      <c r="I252" s="220"/>
      <c r="J252" s="221">
        <f>ROUND(I252*H252,2)</f>
        <v>0</v>
      </c>
      <c r="K252" s="217" t="s">
        <v>160</v>
      </c>
      <c r="L252" s="46"/>
      <c r="M252" s="222" t="s">
        <v>19</v>
      </c>
      <c r="N252" s="223" t="s">
        <v>40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155</v>
      </c>
      <c r="AT252" s="226" t="s">
        <v>151</v>
      </c>
      <c r="AU252" s="226" t="s">
        <v>78</v>
      </c>
      <c r="AY252" s="19" t="s">
        <v>149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76</v>
      </c>
      <c r="BK252" s="227">
        <f>ROUND(I252*H252,2)</f>
        <v>0</v>
      </c>
      <c r="BL252" s="19" t="s">
        <v>155</v>
      </c>
      <c r="BM252" s="226" t="s">
        <v>881</v>
      </c>
    </row>
    <row r="253" s="2" customFormat="1">
      <c r="A253" s="40"/>
      <c r="B253" s="41"/>
      <c r="C253" s="42"/>
      <c r="D253" s="228" t="s">
        <v>162</v>
      </c>
      <c r="E253" s="42"/>
      <c r="F253" s="229" t="s">
        <v>882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162</v>
      </c>
      <c r="AU253" s="19" t="s">
        <v>78</v>
      </c>
    </row>
    <row r="254" s="2" customFormat="1" ht="16.5" customHeight="1">
      <c r="A254" s="40"/>
      <c r="B254" s="41"/>
      <c r="C254" s="215" t="s">
        <v>474</v>
      </c>
      <c r="D254" s="215" t="s">
        <v>151</v>
      </c>
      <c r="E254" s="216" t="s">
        <v>883</v>
      </c>
      <c r="F254" s="217" t="s">
        <v>884</v>
      </c>
      <c r="G254" s="218" t="s">
        <v>191</v>
      </c>
      <c r="H254" s="219">
        <v>391.72000000000003</v>
      </c>
      <c r="I254" s="220"/>
      <c r="J254" s="221">
        <f>ROUND(I254*H254,2)</f>
        <v>0</v>
      </c>
      <c r="K254" s="217" t="s">
        <v>160</v>
      </c>
      <c r="L254" s="46"/>
      <c r="M254" s="222" t="s">
        <v>19</v>
      </c>
      <c r="N254" s="223" t="s">
        <v>40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155</v>
      </c>
      <c r="AT254" s="226" t="s">
        <v>151</v>
      </c>
      <c r="AU254" s="226" t="s">
        <v>78</v>
      </c>
      <c r="AY254" s="19" t="s">
        <v>149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76</v>
      </c>
      <c r="BK254" s="227">
        <f>ROUND(I254*H254,2)</f>
        <v>0</v>
      </c>
      <c r="BL254" s="19" t="s">
        <v>155</v>
      </c>
      <c r="BM254" s="226" t="s">
        <v>885</v>
      </c>
    </row>
    <row r="255" s="2" customFormat="1">
      <c r="A255" s="40"/>
      <c r="B255" s="41"/>
      <c r="C255" s="42"/>
      <c r="D255" s="228" t="s">
        <v>162</v>
      </c>
      <c r="E255" s="42"/>
      <c r="F255" s="229" t="s">
        <v>886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162</v>
      </c>
      <c r="AU255" s="19" t="s">
        <v>78</v>
      </c>
    </row>
    <row r="256" s="2" customFormat="1" ht="24.15" customHeight="1">
      <c r="A256" s="40"/>
      <c r="B256" s="41"/>
      <c r="C256" s="215" t="s">
        <v>478</v>
      </c>
      <c r="D256" s="215" t="s">
        <v>151</v>
      </c>
      <c r="E256" s="216" t="s">
        <v>887</v>
      </c>
      <c r="F256" s="217" t="s">
        <v>888</v>
      </c>
      <c r="G256" s="218" t="s">
        <v>382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40</v>
      </c>
      <c r="O256" s="86"/>
      <c r="P256" s="224">
        <f>O256*H256</f>
        <v>0</v>
      </c>
      <c r="Q256" s="224">
        <v>0.012460000000000001</v>
      </c>
      <c r="R256" s="224">
        <f>Q256*H256</f>
        <v>0.012460000000000001</v>
      </c>
      <c r="S256" s="224">
        <v>0.0080000000000000002</v>
      </c>
      <c r="T256" s="225">
        <f>S256*H256</f>
        <v>0.0080000000000000002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155</v>
      </c>
      <c r="AT256" s="226" t="s">
        <v>151</v>
      </c>
      <c r="AU256" s="226" t="s">
        <v>78</v>
      </c>
      <c r="AY256" s="19" t="s">
        <v>149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76</v>
      </c>
      <c r="BK256" s="227">
        <f>ROUND(I256*H256,2)</f>
        <v>0</v>
      </c>
      <c r="BL256" s="19" t="s">
        <v>155</v>
      </c>
      <c r="BM256" s="226" t="s">
        <v>889</v>
      </c>
    </row>
    <row r="257" s="2" customFormat="1" ht="16.5" customHeight="1">
      <c r="A257" s="40"/>
      <c r="B257" s="41"/>
      <c r="C257" s="215" t="s">
        <v>482</v>
      </c>
      <c r="D257" s="215" t="s">
        <v>151</v>
      </c>
      <c r="E257" s="216" t="s">
        <v>890</v>
      </c>
      <c r="F257" s="217" t="s">
        <v>891</v>
      </c>
      <c r="G257" s="218" t="s">
        <v>382</v>
      </c>
      <c r="H257" s="219">
        <v>33</v>
      </c>
      <c r="I257" s="220"/>
      <c r="J257" s="221">
        <f>ROUND(I257*H257,2)</f>
        <v>0</v>
      </c>
      <c r="K257" s="217" t="s">
        <v>160</v>
      </c>
      <c r="L257" s="46"/>
      <c r="M257" s="222" t="s">
        <v>19</v>
      </c>
      <c r="N257" s="223" t="s">
        <v>40</v>
      </c>
      <c r="O257" s="86"/>
      <c r="P257" s="224">
        <f>O257*H257</f>
        <v>0</v>
      </c>
      <c r="Q257" s="224">
        <v>0.00031</v>
      </c>
      <c r="R257" s="224">
        <f>Q257*H257</f>
        <v>0.01023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155</v>
      </c>
      <c r="AT257" s="226" t="s">
        <v>151</v>
      </c>
      <c r="AU257" s="226" t="s">
        <v>78</v>
      </c>
      <c r="AY257" s="19" t="s">
        <v>149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76</v>
      </c>
      <c r="BK257" s="227">
        <f>ROUND(I257*H257,2)</f>
        <v>0</v>
      </c>
      <c r="BL257" s="19" t="s">
        <v>155</v>
      </c>
      <c r="BM257" s="226" t="s">
        <v>892</v>
      </c>
    </row>
    <row r="258" s="2" customFormat="1">
      <c r="A258" s="40"/>
      <c r="B258" s="41"/>
      <c r="C258" s="42"/>
      <c r="D258" s="228" t="s">
        <v>162</v>
      </c>
      <c r="E258" s="42"/>
      <c r="F258" s="229" t="s">
        <v>893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78</v>
      </c>
    </row>
    <row r="259" s="14" customFormat="1">
      <c r="A259" s="14"/>
      <c r="B259" s="244"/>
      <c r="C259" s="245"/>
      <c r="D259" s="235" t="s">
        <v>164</v>
      </c>
      <c r="E259" s="246" t="s">
        <v>19</v>
      </c>
      <c r="F259" s="247" t="s">
        <v>894</v>
      </c>
      <c r="G259" s="245"/>
      <c r="H259" s="248">
        <v>33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164</v>
      </c>
      <c r="AU259" s="254" t="s">
        <v>78</v>
      </c>
      <c r="AV259" s="14" t="s">
        <v>78</v>
      </c>
      <c r="AW259" s="14" t="s">
        <v>31</v>
      </c>
      <c r="AX259" s="14" t="s">
        <v>76</v>
      </c>
      <c r="AY259" s="254" t="s">
        <v>149</v>
      </c>
    </row>
    <row r="260" s="2" customFormat="1" ht="16.5" customHeight="1">
      <c r="A260" s="40"/>
      <c r="B260" s="41"/>
      <c r="C260" s="215" t="s">
        <v>487</v>
      </c>
      <c r="D260" s="215" t="s">
        <v>151</v>
      </c>
      <c r="E260" s="216" t="s">
        <v>895</v>
      </c>
      <c r="F260" s="217" t="s">
        <v>896</v>
      </c>
      <c r="G260" s="218" t="s">
        <v>191</v>
      </c>
      <c r="H260" s="219">
        <v>709.52999999999997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40</v>
      </c>
      <c r="O260" s="86"/>
      <c r="P260" s="224">
        <f>O260*H260</f>
        <v>0</v>
      </c>
      <c r="Q260" s="224">
        <v>0.00019000000000000001</v>
      </c>
      <c r="R260" s="224">
        <f>Q260*H260</f>
        <v>0.13481070000000001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155</v>
      </c>
      <c r="AT260" s="226" t="s">
        <v>151</v>
      </c>
      <c r="AU260" s="226" t="s">
        <v>78</v>
      </c>
      <c r="AY260" s="19" t="s">
        <v>149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76</v>
      </c>
      <c r="BK260" s="227">
        <f>ROUND(I260*H260,2)</f>
        <v>0</v>
      </c>
      <c r="BL260" s="19" t="s">
        <v>155</v>
      </c>
      <c r="BM260" s="226" t="s">
        <v>897</v>
      </c>
    </row>
    <row r="261" s="14" customFormat="1">
      <c r="A261" s="14"/>
      <c r="B261" s="244"/>
      <c r="C261" s="245"/>
      <c r="D261" s="235" t="s">
        <v>164</v>
      </c>
      <c r="E261" s="246" t="s">
        <v>19</v>
      </c>
      <c r="F261" s="247" t="s">
        <v>898</v>
      </c>
      <c r="G261" s="245"/>
      <c r="H261" s="248">
        <v>709.52999999999997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164</v>
      </c>
      <c r="AU261" s="254" t="s">
        <v>78</v>
      </c>
      <c r="AV261" s="14" t="s">
        <v>78</v>
      </c>
      <c r="AW261" s="14" t="s">
        <v>31</v>
      </c>
      <c r="AX261" s="14" t="s">
        <v>76</v>
      </c>
      <c r="AY261" s="254" t="s">
        <v>149</v>
      </c>
    </row>
    <row r="262" s="2" customFormat="1" ht="16.5" customHeight="1">
      <c r="A262" s="40"/>
      <c r="B262" s="41"/>
      <c r="C262" s="215" t="s">
        <v>492</v>
      </c>
      <c r="D262" s="215" t="s">
        <v>151</v>
      </c>
      <c r="E262" s="216" t="s">
        <v>899</v>
      </c>
      <c r="F262" s="217" t="s">
        <v>900</v>
      </c>
      <c r="G262" s="218" t="s">
        <v>191</v>
      </c>
      <c r="H262" s="219">
        <v>709.52999999999997</v>
      </c>
      <c r="I262" s="220"/>
      <c r="J262" s="221">
        <f>ROUND(I262*H262,2)</f>
        <v>0</v>
      </c>
      <c r="K262" s="217" t="s">
        <v>160</v>
      </c>
      <c r="L262" s="46"/>
      <c r="M262" s="222" t="s">
        <v>19</v>
      </c>
      <c r="N262" s="223" t="s">
        <v>40</v>
      </c>
      <c r="O262" s="86"/>
      <c r="P262" s="224">
        <f>O262*H262</f>
        <v>0</v>
      </c>
      <c r="Q262" s="224">
        <v>9.0000000000000006E-05</v>
      </c>
      <c r="R262" s="224">
        <f>Q262*H262</f>
        <v>0.063857700000000003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155</v>
      </c>
      <c r="AT262" s="226" t="s">
        <v>151</v>
      </c>
      <c r="AU262" s="226" t="s">
        <v>78</v>
      </c>
      <c r="AY262" s="19" t="s">
        <v>149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76</v>
      </c>
      <c r="BK262" s="227">
        <f>ROUND(I262*H262,2)</f>
        <v>0</v>
      </c>
      <c r="BL262" s="19" t="s">
        <v>155</v>
      </c>
      <c r="BM262" s="226" t="s">
        <v>901</v>
      </c>
    </row>
    <row r="263" s="2" customFormat="1">
      <c r="A263" s="40"/>
      <c r="B263" s="41"/>
      <c r="C263" s="42"/>
      <c r="D263" s="228" t="s">
        <v>162</v>
      </c>
      <c r="E263" s="42"/>
      <c r="F263" s="229" t="s">
        <v>902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162</v>
      </c>
      <c r="AU263" s="19" t="s">
        <v>78</v>
      </c>
    </row>
    <row r="264" s="2" customFormat="1" ht="24.15" customHeight="1">
      <c r="A264" s="40"/>
      <c r="B264" s="41"/>
      <c r="C264" s="215" t="s">
        <v>499</v>
      </c>
      <c r="D264" s="215" t="s">
        <v>151</v>
      </c>
      <c r="E264" s="216" t="s">
        <v>903</v>
      </c>
      <c r="F264" s="217" t="s">
        <v>904</v>
      </c>
      <c r="G264" s="218" t="s">
        <v>107</v>
      </c>
      <c r="H264" s="219">
        <v>23.669</v>
      </c>
      <c r="I264" s="220"/>
      <c r="J264" s="221">
        <f>ROUND(I264*H264,2)</f>
        <v>0</v>
      </c>
      <c r="K264" s="217" t="s">
        <v>160</v>
      </c>
      <c r="L264" s="46"/>
      <c r="M264" s="222" t="s">
        <v>19</v>
      </c>
      <c r="N264" s="223" t="s">
        <v>40</v>
      </c>
      <c r="O264" s="86"/>
      <c r="P264" s="224">
        <f>O264*H264</f>
        <v>0</v>
      </c>
      <c r="Q264" s="224">
        <v>1.5298499999999999</v>
      </c>
      <c r="R264" s="224">
        <f>Q264*H264</f>
        <v>36.21001965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155</v>
      </c>
      <c r="AT264" s="226" t="s">
        <v>151</v>
      </c>
      <c r="AU264" s="226" t="s">
        <v>78</v>
      </c>
      <c r="AY264" s="19" t="s">
        <v>149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76</v>
      </c>
      <c r="BK264" s="227">
        <f>ROUND(I264*H264,2)</f>
        <v>0</v>
      </c>
      <c r="BL264" s="19" t="s">
        <v>155</v>
      </c>
      <c r="BM264" s="226" t="s">
        <v>905</v>
      </c>
    </row>
    <row r="265" s="2" customFormat="1">
      <c r="A265" s="40"/>
      <c r="B265" s="41"/>
      <c r="C265" s="42"/>
      <c r="D265" s="228" t="s">
        <v>162</v>
      </c>
      <c r="E265" s="42"/>
      <c r="F265" s="229" t="s">
        <v>906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162</v>
      </c>
      <c r="AU265" s="19" t="s">
        <v>78</v>
      </c>
    </row>
    <row r="266" s="14" customFormat="1">
      <c r="A266" s="14"/>
      <c r="B266" s="244"/>
      <c r="C266" s="245"/>
      <c r="D266" s="235" t="s">
        <v>164</v>
      </c>
      <c r="E266" s="246" t="s">
        <v>19</v>
      </c>
      <c r="F266" s="247" t="s">
        <v>907</v>
      </c>
      <c r="G266" s="245"/>
      <c r="H266" s="248">
        <v>19.219000000000001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164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149</v>
      </c>
    </row>
    <row r="267" s="14" customFormat="1">
      <c r="A267" s="14"/>
      <c r="B267" s="244"/>
      <c r="C267" s="245"/>
      <c r="D267" s="235" t="s">
        <v>164</v>
      </c>
      <c r="E267" s="246" t="s">
        <v>19</v>
      </c>
      <c r="F267" s="247" t="s">
        <v>908</v>
      </c>
      <c r="G267" s="245"/>
      <c r="H267" s="248">
        <v>4.4500000000000002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164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149</v>
      </c>
    </row>
    <row r="268" s="15" customFormat="1">
      <c r="A268" s="15"/>
      <c r="B268" s="255"/>
      <c r="C268" s="256"/>
      <c r="D268" s="235" t="s">
        <v>164</v>
      </c>
      <c r="E268" s="257" t="s">
        <v>19</v>
      </c>
      <c r="F268" s="258" t="s">
        <v>166</v>
      </c>
      <c r="G268" s="256"/>
      <c r="H268" s="259">
        <v>23.669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164</v>
      </c>
      <c r="AU268" s="265" t="s">
        <v>78</v>
      </c>
      <c r="AV268" s="15" t="s">
        <v>155</v>
      </c>
      <c r="AW268" s="15" t="s">
        <v>31</v>
      </c>
      <c r="AX268" s="15" t="s">
        <v>76</v>
      </c>
      <c r="AY268" s="265" t="s">
        <v>149</v>
      </c>
    </row>
    <row r="269" s="2" customFormat="1" ht="16.5" customHeight="1">
      <c r="A269" s="40"/>
      <c r="B269" s="41"/>
      <c r="C269" s="215" t="s">
        <v>504</v>
      </c>
      <c r="D269" s="215" t="s">
        <v>151</v>
      </c>
      <c r="E269" s="216" t="s">
        <v>909</v>
      </c>
      <c r="F269" s="217" t="s">
        <v>910</v>
      </c>
      <c r="G269" s="218" t="s">
        <v>154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40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155</v>
      </c>
      <c r="AT269" s="226" t="s">
        <v>151</v>
      </c>
      <c r="AU269" s="226" t="s">
        <v>78</v>
      </c>
      <c r="AY269" s="19" t="s">
        <v>149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76</v>
      </c>
      <c r="BK269" s="227">
        <f>ROUND(I269*H269,2)</f>
        <v>0</v>
      </c>
      <c r="BL269" s="19" t="s">
        <v>155</v>
      </c>
      <c r="BM269" s="226" t="s">
        <v>911</v>
      </c>
    </row>
    <row r="270" s="12" customFormat="1" ht="22.8" customHeight="1">
      <c r="A270" s="12"/>
      <c r="B270" s="199"/>
      <c r="C270" s="200"/>
      <c r="D270" s="201" t="s">
        <v>68</v>
      </c>
      <c r="E270" s="213" t="s">
        <v>912</v>
      </c>
      <c r="F270" s="213" t="s">
        <v>913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SUM(P271:P301)</f>
        <v>0</v>
      </c>
      <c r="Q270" s="207"/>
      <c r="R270" s="208">
        <f>SUM(R271:R301)</f>
        <v>0</v>
      </c>
      <c r="S270" s="207"/>
      <c r="T270" s="209">
        <f>SUM(T271:T301)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76</v>
      </c>
      <c r="AT270" s="211" t="s">
        <v>68</v>
      </c>
      <c r="AU270" s="211" t="s">
        <v>76</v>
      </c>
      <c r="AY270" s="210" t="s">
        <v>149</v>
      </c>
      <c r="BK270" s="212">
        <f>SUM(BK271:BK301)</f>
        <v>0</v>
      </c>
    </row>
    <row r="271" s="2" customFormat="1" ht="37.8" customHeight="1">
      <c r="A271" s="40"/>
      <c r="B271" s="41"/>
      <c r="C271" s="215" t="s">
        <v>509</v>
      </c>
      <c r="D271" s="215" t="s">
        <v>151</v>
      </c>
      <c r="E271" s="216" t="s">
        <v>914</v>
      </c>
      <c r="F271" s="217" t="s">
        <v>915</v>
      </c>
      <c r="G271" s="218" t="s">
        <v>916</v>
      </c>
      <c r="H271" s="219">
        <v>1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40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155</v>
      </c>
      <c r="AT271" s="226" t="s">
        <v>151</v>
      </c>
      <c r="AU271" s="226" t="s">
        <v>78</v>
      </c>
      <c r="AY271" s="19" t="s">
        <v>149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76</v>
      </c>
      <c r="BK271" s="227">
        <f>ROUND(I271*H271,2)</f>
        <v>0</v>
      </c>
      <c r="BL271" s="19" t="s">
        <v>155</v>
      </c>
      <c r="BM271" s="226" t="s">
        <v>917</v>
      </c>
    </row>
    <row r="272" s="2" customFormat="1" ht="16.5" customHeight="1">
      <c r="A272" s="40"/>
      <c r="B272" s="41"/>
      <c r="C272" s="267" t="s">
        <v>513</v>
      </c>
      <c r="D272" s="267" t="s">
        <v>246</v>
      </c>
      <c r="E272" s="268" t="s">
        <v>909</v>
      </c>
      <c r="F272" s="269" t="s">
        <v>918</v>
      </c>
      <c r="G272" s="270" t="s">
        <v>382</v>
      </c>
      <c r="H272" s="271">
        <v>2</v>
      </c>
      <c r="I272" s="272"/>
      <c r="J272" s="273">
        <f>ROUND(I272*H272,2)</f>
        <v>0</v>
      </c>
      <c r="K272" s="269" t="s">
        <v>19</v>
      </c>
      <c r="L272" s="274"/>
      <c r="M272" s="275" t="s">
        <v>19</v>
      </c>
      <c r="N272" s="276" t="s">
        <v>40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203</v>
      </c>
      <c r="AT272" s="226" t="s">
        <v>246</v>
      </c>
      <c r="AU272" s="226" t="s">
        <v>78</v>
      </c>
      <c r="AY272" s="19" t="s">
        <v>149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76</v>
      </c>
      <c r="BK272" s="227">
        <f>ROUND(I272*H272,2)</f>
        <v>0</v>
      </c>
      <c r="BL272" s="19" t="s">
        <v>155</v>
      </c>
      <c r="BM272" s="226" t="s">
        <v>919</v>
      </c>
    </row>
    <row r="273" s="2" customFormat="1" ht="16.5" customHeight="1">
      <c r="A273" s="40"/>
      <c r="B273" s="41"/>
      <c r="C273" s="267" t="s">
        <v>519</v>
      </c>
      <c r="D273" s="267" t="s">
        <v>246</v>
      </c>
      <c r="E273" s="268" t="s">
        <v>920</v>
      </c>
      <c r="F273" s="269" t="s">
        <v>921</v>
      </c>
      <c r="G273" s="270" t="s">
        <v>382</v>
      </c>
      <c r="H273" s="271">
        <v>1</v>
      </c>
      <c r="I273" s="272"/>
      <c r="J273" s="273">
        <f>ROUND(I273*H273,2)</f>
        <v>0</v>
      </c>
      <c r="K273" s="269" t="s">
        <v>19</v>
      </c>
      <c r="L273" s="274"/>
      <c r="M273" s="275" t="s">
        <v>19</v>
      </c>
      <c r="N273" s="276" t="s">
        <v>40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203</v>
      </c>
      <c r="AT273" s="226" t="s">
        <v>246</v>
      </c>
      <c r="AU273" s="226" t="s">
        <v>78</v>
      </c>
      <c r="AY273" s="19" t="s">
        <v>149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76</v>
      </c>
      <c r="BK273" s="227">
        <f>ROUND(I273*H273,2)</f>
        <v>0</v>
      </c>
      <c r="BL273" s="19" t="s">
        <v>155</v>
      </c>
      <c r="BM273" s="226" t="s">
        <v>922</v>
      </c>
    </row>
    <row r="274" s="2" customFormat="1" ht="16.5" customHeight="1">
      <c r="A274" s="40"/>
      <c r="B274" s="41"/>
      <c r="C274" s="267" t="s">
        <v>523</v>
      </c>
      <c r="D274" s="267" t="s">
        <v>246</v>
      </c>
      <c r="E274" s="268" t="s">
        <v>923</v>
      </c>
      <c r="F274" s="269" t="s">
        <v>924</v>
      </c>
      <c r="G274" s="270" t="s">
        <v>382</v>
      </c>
      <c r="H274" s="271">
        <v>5</v>
      </c>
      <c r="I274" s="272"/>
      <c r="J274" s="273">
        <f>ROUND(I274*H274,2)</f>
        <v>0</v>
      </c>
      <c r="K274" s="269" t="s">
        <v>19</v>
      </c>
      <c r="L274" s="274"/>
      <c r="M274" s="275" t="s">
        <v>19</v>
      </c>
      <c r="N274" s="276" t="s">
        <v>40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203</v>
      </c>
      <c r="AT274" s="226" t="s">
        <v>246</v>
      </c>
      <c r="AU274" s="226" t="s">
        <v>78</v>
      </c>
      <c r="AY274" s="19" t="s">
        <v>149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76</v>
      </c>
      <c r="BK274" s="227">
        <f>ROUND(I274*H274,2)</f>
        <v>0</v>
      </c>
      <c r="BL274" s="19" t="s">
        <v>155</v>
      </c>
      <c r="BM274" s="226" t="s">
        <v>925</v>
      </c>
    </row>
    <row r="275" s="2" customFormat="1" ht="16.5" customHeight="1">
      <c r="A275" s="40"/>
      <c r="B275" s="41"/>
      <c r="C275" s="267" t="s">
        <v>528</v>
      </c>
      <c r="D275" s="267" t="s">
        <v>246</v>
      </c>
      <c r="E275" s="268" t="s">
        <v>926</v>
      </c>
      <c r="F275" s="269" t="s">
        <v>927</v>
      </c>
      <c r="G275" s="270" t="s">
        <v>382</v>
      </c>
      <c r="H275" s="271">
        <v>3</v>
      </c>
      <c r="I275" s="272"/>
      <c r="J275" s="273">
        <f>ROUND(I275*H275,2)</f>
        <v>0</v>
      </c>
      <c r="K275" s="269" t="s">
        <v>19</v>
      </c>
      <c r="L275" s="274"/>
      <c r="M275" s="275" t="s">
        <v>19</v>
      </c>
      <c r="N275" s="276" t="s">
        <v>40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203</v>
      </c>
      <c r="AT275" s="226" t="s">
        <v>246</v>
      </c>
      <c r="AU275" s="226" t="s">
        <v>78</v>
      </c>
      <c r="AY275" s="19" t="s">
        <v>149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76</v>
      </c>
      <c r="BK275" s="227">
        <f>ROUND(I275*H275,2)</f>
        <v>0</v>
      </c>
      <c r="BL275" s="19" t="s">
        <v>155</v>
      </c>
      <c r="BM275" s="226" t="s">
        <v>928</v>
      </c>
    </row>
    <row r="276" s="2" customFormat="1" ht="16.5" customHeight="1">
      <c r="A276" s="40"/>
      <c r="B276" s="41"/>
      <c r="C276" s="267" t="s">
        <v>535</v>
      </c>
      <c r="D276" s="267" t="s">
        <v>246</v>
      </c>
      <c r="E276" s="268" t="s">
        <v>929</v>
      </c>
      <c r="F276" s="269" t="s">
        <v>930</v>
      </c>
      <c r="G276" s="270" t="s">
        <v>382</v>
      </c>
      <c r="H276" s="271">
        <v>2</v>
      </c>
      <c r="I276" s="272"/>
      <c r="J276" s="273">
        <f>ROUND(I276*H276,2)</f>
        <v>0</v>
      </c>
      <c r="K276" s="269" t="s">
        <v>19</v>
      </c>
      <c r="L276" s="274"/>
      <c r="M276" s="275" t="s">
        <v>19</v>
      </c>
      <c r="N276" s="276" t="s">
        <v>40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203</v>
      </c>
      <c r="AT276" s="226" t="s">
        <v>246</v>
      </c>
      <c r="AU276" s="226" t="s">
        <v>78</v>
      </c>
      <c r="AY276" s="19" t="s">
        <v>149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76</v>
      </c>
      <c r="BK276" s="227">
        <f>ROUND(I276*H276,2)</f>
        <v>0</v>
      </c>
      <c r="BL276" s="19" t="s">
        <v>155</v>
      </c>
      <c r="BM276" s="226" t="s">
        <v>931</v>
      </c>
    </row>
    <row r="277" s="2" customFormat="1" ht="16.5" customHeight="1">
      <c r="A277" s="40"/>
      <c r="B277" s="41"/>
      <c r="C277" s="267" t="s">
        <v>541</v>
      </c>
      <c r="D277" s="267" t="s">
        <v>246</v>
      </c>
      <c r="E277" s="268" t="s">
        <v>932</v>
      </c>
      <c r="F277" s="269" t="s">
        <v>933</v>
      </c>
      <c r="G277" s="270" t="s">
        <v>382</v>
      </c>
      <c r="H277" s="271">
        <v>8</v>
      </c>
      <c r="I277" s="272"/>
      <c r="J277" s="273">
        <f>ROUND(I277*H277,2)</f>
        <v>0</v>
      </c>
      <c r="K277" s="269" t="s">
        <v>19</v>
      </c>
      <c r="L277" s="274"/>
      <c r="M277" s="275" t="s">
        <v>19</v>
      </c>
      <c r="N277" s="276" t="s">
        <v>40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203</v>
      </c>
      <c r="AT277" s="226" t="s">
        <v>246</v>
      </c>
      <c r="AU277" s="226" t="s">
        <v>78</v>
      </c>
      <c r="AY277" s="19" t="s">
        <v>149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76</v>
      </c>
      <c r="BK277" s="227">
        <f>ROUND(I277*H277,2)</f>
        <v>0</v>
      </c>
      <c r="BL277" s="19" t="s">
        <v>155</v>
      </c>
      <c r="BM277" s="226" t="s">
        <v>934</v>
      </c>
    </row>
    <row r="278" s="2" customFormat="1" ht="16.5" customHeight="1">
      <c r="A278" s="40"/>
      <c r="B278" s="41"/>
      <c r="C278" s="267" t="s">
        <v>546</v>
      </c>
      <c r="D278" s="267" t="s">
        <v>246</v>
      </c>
      <c r="E278" s="268" t="s">
        <v>935</v>
      </c>
      <c r="F278" s="269" t="s">
        <v>936</v>
      </c>
      <c r="G278" s="270" t="s">
        <v>382</v>
      </c>
      <c r="H278" s="271">
        <v>3</v>
      </c>
      <c r="I278" s="272"/>
      <c r="J278" s="273">
        <f>ROUND(I278*H278,2)</f>
        <v>0</v>
      </c>
      <c r="K278" s="269" t="s">
        <v>19</v>
      </c>
      <c r="L278" s="274"/>
      <c r="M278" s="275" t="s">
        <v>19</v>
      </c>
      <c r="N278" s="276" t="s">
        <v>40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203</v>
      </c>
      <c r="AT278" s="226" t="s">
        <v>246</v>
      </c>
      <c r="AU278" s="226" t="s">
        <v>78</v>
      </c>
      <c r="AY278" s="19" t="s">
        <v>149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76</v>
      </c>
      <c r="BK278" s="227">
        <f>ROUND(I278*H278,2)</f>
        <v>0</v>
      </c>
      <c r="BL278" s="19" t="s">
        <v>155</v>
      </c>
      <c r="BM278" s="226" t="s">
        <v>937</v>
      </c>
    </row>
    <row r="279" s="2" customFormat="1" ht="16.5" customHeight="1">
      <c r="A279" s="40"/>
      <c r="B279" s="41"/>
      <c r="C279" s="267" t="s">
        <v>550</v>
      </c>
      <c r="D279" s="267" t="s">
        <v>246</v>
      </c>
      <c r="E279" s="268" t="s">
        <v>938</v>
      </c>
      <c r="F279" s="269" t="s">
        <v>939</v>
      </c>
      <c r="G279" s="270" t="s">
        <v>382</v>
      </c>
      <c r="H279" s="271">
        <v>3</v>
      </c>
      <c r="I279" s="272"/>
      <c r="J279" s="273">
        <f>ROUND(I279*H279,2)</f>
        <v>0</v>
      </c>
      <c r="K279" s="269" t="s">
        <v>19</v>
      </c>
      <c r="L279" s="274"/>
      <c r="M279" s="275" t="s">
        <v>19</v>
      </c>
      <c r="N279" s="276" t="s">
        <v>40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203</v>
      </c>
      <c r="AT279" s="226" t="s">
        <v>246</v>
      </c>
      <c r="AU279" s="226" t="s">
        <v>78</v>
      </c>
      <c r="AY279" s="19" t="s">
        <v>149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76</v>
      </c>
      <c r="BK279" s="227">
        <f>ROUND(I279*H279,2)</f>
        <v>0</v>
      </c>
      <c r="BL279" s="19" t="s">
        <v>155</v>
      </c>
      <c r="BM279" s="226" t="s">
        <v>940</v>
      </c>
    </row>
    <row r="280" s="2" customFormat="1" ht="16.5" customHeight="1">
      <c r="A280" s="40"/>
      <c r="B280" s="41"/>
      <c r="C280" s="267" t="s">
        <v>555</v>
      </c>
      <c r="D280" s="267" t="s">
        <v>246</v>
      </c>
      <c r="E280" s="268" t="s">
        <v>941</v>
      </c>
      <c r="F280" s="269" t="s">
        <v>942</v>
      </c>
      <c r="G280" s="270" t="s">
        <v>382</v>
      </c>
      <c r="H280" s="271">
        <v>4</v>
      </c>
      <c r="I280" s="272"/>
      <c r="J280" s="273">
        <f>ROUND(I280*H280,2)</f>
        <v>0</v>
      </c>
      <c r="K280" s="269" t="s">
        <v>19</v>
      </c>
      <c r="L280" s="274"/>
      <c r="M280" s="275" t="s">
        <v>19</v>
      </c>
      <c r="N280" s="276" t="s">
        <v>40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203</v>
      </c>
      <c r="AT280" s="226" t="s">
        <v>246</v>
      </c>
      <c r="AU280" s="226" t="s">
        <v>78</v>
      </c>
      <c r="AY280" s="19" t="s">
        <v>149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76</v>
      </c>
      <c r="BK280" s="227">
        <f>ROUND(I280*H280,2)</f>
        <v>0</v>
      </c>
      <c r="BL280" s="19" t="s">
        <v>155</v>
      </c>
      <c r="BM280" s="226" t="s">
        <v>943</v>
      </c>
    </row>
    <row r="281" s="2" customFormat="1" ht="16.5" customHeight="1">
      <c r="A281" s="40"/>
      <c r="B281" s="41"/>
      <c r="C281" s="267" t="s">
        <v>560</v>
      </c>
      <c r="D281" s="267" t="s">
        <v>246</v>
      </c>
      <c r="E281" s="268" t="s">
        <v>944</v>
      </c>
      <c r="F281" s="269" t="s">
        <v>945</v>
      </c>
      <c r="G281" s="270" t="s">
        <v>382</v>
      </c>
      <c r="H281" s="271">
        <v>1</v>
      </c>
      <c r="I281" s="272"/>
      <c r="J281" s="273">
        <f>ROUND(I281*H281,2)</f>
        <v>0</v>
      </c>
      <c r="K281" s="269" t="s">
        <v>19</v>
      </c>
      <c r="L281" s="274"/>
      <c r="M281" s="275" t="s">
        <v>19</v>
      </c>
      <c r="N281" s="276" t="s">
        <v>40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203</v>
      </c>
      <c r="AT281" s="226" t="s">
        <v>246</v>
      </c>
      <c r="AU281" s="226" t="s">
        <v>78</v>
      </c>
      <c r="AY281" s="19" t="s">
        <v>149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76</v>
      </c>
      <c r="BK281" s="227">
        <f>ROUND(I281*H281,2)</f>
        <v>0</v>
      </c>
      <c r="BL281" s="19" t="s">
        <v>155</v>
      </c>
      <c r="BM281" s="226" t="s">
        <v>946</v>
      </c>
    </row>
    <row r="282" s="2" customFormat="1" ht="16.5" customHeight="1">
      <c r="A282" s="40"/>
      <c r="B282" s="41"/>
      <c r="C282" s="267" t="s">
        <v>565</v>
      </c>
      <c r="D282" s="267" t="s">
        <v>246</v>
      </c>
      <c r="E282" s="268" t="s">
        <v>947</v>
      </c>
      <c r="F282" s="269" t="s">
        <v>948</v>
      </c>
      <c r="G282" s="270" t="s">
        <v>382</v>
      </c>
      <c r="H282" s="271">
        <v>1</v>
      </c>
      <c r="I282" s="272"/>
      <c r="J282" s="273">
        <f>ROUND(I282*H282,2)</f>
        <v>0</v>
      </c>
      <c r="K282" s="269" t="s">
        <v>19</v>
      </c>
      <c r="L282" s="274"/>
      <c r="M282" s="275" t="s">
        <v>19</v>
      </c>
      <c r="N282" s="276" t="s">
        <v>40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203</v>
      </c>
      <c r="AT282" s="226" t="s">
        <v>246</v>
      </c>
      <c r="AU282" s="226" t="s">
        <v>78</v>
      </c>
      <c r="AY282" s="19" t="s">
        <v>149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76</v>
      </c>
      <c r="BK282" s="227">
        <f>ROUND(I282*H282,2)</f>
        <v>0</v>
      </c>
      <c r="BL282" s="19" t="s">
        <v>155</v>
      </c>
      <c r="BM282" s="226" t="s">
        <v>949</v>
      </c>
    </row>
    <row r="283" s="2" customFormat="1" ht="16.5" customHeight="1">
      <c r="A283" s="40"/>
      <c r="B283" s="41"/>
      <c r="C283" s="267" t="s">
        <v>574</v>
      </c>
      <c r="D283" s="267" t="s">
        <v>246</v>
      </c>
      <c r="E283" s="268" t="s">
        <v>950</v>
      </c>
      <c r="F283" s="269" t="s">
        <v>951</v>
      </c>
      <c r="G283" s="270" t="s">
        <v>382</v>
      </c>
      <c r="H283" s="271">
        <v>1</v>
      </c>
      <c r="I283" s="272"/>
      <c r="J283" s="273">
        <f>ROUND(I283*H283,2)</f>
        <v>0</v>
      </c>
      <c r="K283" s="269" t="s">
        <v>19</v>
      </c>
      <c r="L283" s="274"/>
      <c r="M283" s="275" t="s">
        <v>19</v>
      </c>
      <c r="N283" s="276" t="s">
        <v>40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203</v>
      </c>
      <c r="AT283" s="226" t="s">
        <v>246</v>
      </c>
      <c r="AU283" s="226" t="s">
        <v>78</v>
      </c>
      <c r="AY283" s="19" t="s">
        <v>149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76</v>
      </c>
      <c r="BK283" s="227">
        <f>ROUND(I283*H283,2)</f>
        <v>0</v>
      </c>
      <c r="BL283" s="19" t="s">
        <v>155</v>
      </c>
      <c r="BM283" s="226" t="s">
        <v>952</v>
      </c>
    </row>
    <row r="284" s="2" customFormat="1" ht="16.5" customHeight="1">
      <c r="A284" s="40"/>
      <c r="B284" s="41"/>
      <c r="C284" s="267" t="s">
        <v>580</v>
      </c>
      <c r="D284" s="267" t="s">
        <v>246</v>
      </c>
      <c r="E284" s="268" t="s">
        <v>950</v>
      </c>
      <c r="F284" s="269" t="s">
        <v>951</v>
      </c>
      <c r="G284" s="270" t="s">
        <v>382</v>
      </c>
      <c r="H284" s="271">
        <v>1</v>
      </c>
      <c r="I284" s="272"/>
      <c r="J284" s="273">
        <f>ROUND(I284*H284,2)</f>
        <v>0</v>
      </c>
      <c r="K284" s="269" t="s">
        <v>19</v>
      </c>
      <c r="L284" s="274"/>
      <c r="M284" s="275" t="s">
        <v>19</v>
      </c>
      <c r="N284" s="276" t="s">
        <v>40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203</v>
      </c>
      <c r="AT284" s="226" t="s">
        <v>246</v>
      </c>
      <c r="AU284" s="226" t="s">
        <v>78</v>
      </c>
      <c r="AY284" s="19" t="s">
        <v>149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76</v>
      </c>
      <c r="BK284" s="227">
        <f>ROUND(I284*H284,2)</f>
        <v>0</v>
      </c>
      <c r="BL284" s="19" t="s">
        <v>155</v>
      </c>
      <c r="BM284" s="226" t="s">
        <v>953</v>
      </c>
    </row>
    <row r="285" s="2" customFormat="1" ht="16.5" customHeight="1">
      <c r="A285" s="40"/>
      <c r="B285" s="41"/>
      <c r="C285" s="267" t="s">
        <v>588</v>
      </c>
      <c r="D285" s="267" t="s">
        <v>246</v>
      </c>
      <c r="E285" s="268" t="s">
        <v>954</v>
      </c>
      <c r="F285" s="269" t="s">
        <v>955</v>
      </c>
      <c r="G285" s="270" t="s">
        <v>382</v>
      </c>
      <c r="H285" s="271">
        <v>3</v>
      </c>
      <c r="I285" s="272"/>
      <c r="J285" s="273">
        <f>ROUND(I285*H285,2)</f>
        <v>0</v>
      </c>
      <c r="K285" s="269" t="s">
        <v>19</v>
      </c>
      <c r="L285" s="274"/>
      <c r="M285" s="275" t="s">
        <v>19</v>
      </c>
      <c r="N285" s="276" t="s">
        <v>40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203</v>
      </c>
      <c r="AT285" s="226" t="s">
        <v>246</v>
      </c>
      <c r="AU285" s="226" t="s">
        <v>78</v>
      </c>
      <c r="AY285" s="19" t="s">
        <v>149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76</v>
      </c>
      <c r="BK285" s="227">
        <f>ROUND(I285*H285,2)</f>
        <v>0</v>
      </c>
      <c r="BL285" s="19" t="s">
        <v>155</v>
      </c>
      <c r="BM285" s="226" t="s">
        <v>956</v>
      </c>
    </row>
    <row r="286" s="2" customFormat="1" ht="16.5" customHeight="1">
      <c r="A286" s="40"/>
      <c r="B286" s="41"/>
      <c r="C286" s="267" t="s">
        <v>593</v>
      </c>
      <c r="D286" s="267" t="s">
        <v>246</v>
      </c>
      <c r="E286" s="268" t="s">
        <v>957</v>
      </c>
      <c r="F286" s="269" t="s">
        <v>958</v>
      </c>
      <c r="G286" s="270" t="s">
        <v>382</v>
      </c>
      <c r="H286" s="271">
        <v>2</v>
      </c>
      <c r="I286" s="272"/>
      <c r="J286" s="273">
        <f>ROUND(I286*H286,2)</f>
        <v>0</v>
      </c>
      <c r="K286" s="269" t="s">
        <v>19</v>
      </c>
      <c r="L286" s="274"/>
      <c r="M286" s="275" t="s">
        <v>19</v>
      </c>
      <c r="N286" s="276" t="s">
        <v>40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203</v>
      </c>
      <c r="AT286" s="226" t="s">
        <v>246</v>
      </c>
      <c r="AU286" s="226" t="s">
        <v>78</v>
      </c>
      <c r="AY286" s="19" t="s">
        <v>149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76</v>
      </c>
      <c r="BK286" s="227">
        <f>ROUND(I286*H286,2)</f>
        <v>0</v>
      </c>
      <c r="BL286" s="19" t="s">
        <v>155</v>
      </c>
      <c r="BM286" s="226" t="s">
        <v>959</v>
      </c>
    </row>
    <row r="287" s="2" customFormat="1" ht="16.5" customHeight="1">
      <c r="A287" s="40"/>
      <c r="B287" s="41"/>
      <c r="C287" s="267" t="s">
        <v>602</v>
      </c>
      <c r="D287" s="267" t="s">
        <v>246</v>
      </c>
      <c r="E287" s="268" t="s">
        <v>960</v>
      </c>
      <c r="F287" s="269" t="s">
        <v>961</v>
      </c>
      <c r="G287" s="270" t="s">
        <v>191</v>
      </c>
      <c r="H287" s="271">
        <v>36</v>
      </c>
      <c r="I287" s="272"/>
      <c r="J287" s="273">
        <f>ROUND(I287*H287,2)</f>
        <v>0</v>
      </c>
      <c r="K287" s="269" t="s">
        <v>19</v>
      </c>
      <c r="L287" s="274"/>
      <c r="M287" s="275" t="s">
        <v>19</v>
      </c>
      <c r="N287" s="276" t="s">
        <v>40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203</v>
      </c>
      <c r="AT287" s="226" t="s">
        <v>246</v>
      </c>
      <c r="AU287" s="226" t="s">
        <v>78</v>
      </c>
      <c r="AY287" s="19" t="s">
        <v>149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76</v>
      </c>
      <c r="BK287" s="227">
        <f>ROUND(I287*H287,2)</f>
        <v>0</v>
      </c>
      <c r="BL287" s="19" t="s">
        <v>155</v>
      </c>
      <c r="BM287" s="226" t="s">
        <v>962</v>
      </c>
    </row>
    <row r="288" s="2" customFormat="1" ht="16.5" customHeight="1">
      <c r="A288" s="40"/>
      <c r="B288" s="41"/>
      <c r="C288" s="267" t="s">
        <v>607</v>
      </c>
      <c r="D288" s="267" t="s">
        <v>246</v>
      </c>
      <c r="E288" s="268" t="s">
        <v>963</v>
      </c>
      <c r="F288" s="269" t="s">
        <v>964</v>
      </c>
      <c r="G288" s="270" t="s">
        <v>191</v>
      </c>
      <c r="H288" s="271">
        <v>100</v>
      </c>
      <c r="I288" s="272"/>
      <c r="J288" s="273">
        <f>ROUND(I288*H288,2)</f>
        <v>0</v>
      </c>
      <c r="K288" s="269" t="s">
        <v>19</v>
      </c>
      <c r="L288" s="274"/>
      <c r="M288" s="275" t="s">
        <v>19</v>
      </c>
      <c r="N288" s="276" t="s">
        <v>40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203</v>
      </c>
      <c r="AT288" s="226" t="s">
        <v>246</v>
      </c>
      <c r="AU288" s="226" t="s">
        <v>78</v>
      </c>
      <c r="AY288" s="19" t="s">
        <v>149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76</v>
      </c>
      <c r="BK288" s="227">
        <f>ROUND(I288*H288,2)</f>
        <v>0</v>
      </c>
      <c r="BL288" s="19" t="s">
        <v>155</v>
      </c>
      <c r="BM288" s="226" t="s">
        <v>965</v>
      </c>
    </row>
    <row r="289" s="2" customFormat="1" ht="16.5" customHeight="1">
      <c r="A289" s="40"/>
      <c r="B289" s="41"/>
      <c r="C289" s="267" t="s">
        <v>612</v>
      </c>
      <c r="D289" s="267" t="s">
        <v>246</v>
      </c>
      <c r="E289" s="268" t="s">
        <v>966</v>
      </c>
      <c r="F289" s="269" t="s">
        <v>967</v>
      </c>
      <c r="G289" s="270" t="s">
        <v>191</v>
      </c>
      <c r="H289" s="271">
        <v>30</v>
      </c>
      <c r="I289" s="272"/>
      <c r="J289" s="273">
        <f>ROUND(I289*H289,2)</f>
        <v>0</v>
      </c>
      <c r="K289" s="269" t="s">
        <v>19</v>
      </c>
      <c r="L289" s="274"/>
      <c r="M289" s="275" t="s">
        <v>19</v>
      </c>
      <c r="N289" s="276" t="s">
        <v>40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203</v>
      </c>
      <c r="AT289" s="226" t="s">
        <v>246</v>
      </c>
      <c r="AU289" s="226" t="s">
        <v>78</v>
      </c>
      <c r="AY289" s="19" t="s">
        <v>149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76</v>
      </c>
      <c r="BK289" s="227">
        <f>ROUND(I289*H289,2)</f>
        <v>0</v>
      </c>
      <c r="BL289" s="19" t="s">
        <v>155</v>
      </c>
      <c r="BM289" s="226" t="s">
        <v>968</v>
      </c>
    </row>
    <row r="290" s="2" customFormat="1" ht="16.5" customHeight="1">
      <c r="A290" s="40"/>
      <c r="B290" s="41"/>
      <c r="C290" s="215" t="s">
        <v>617</v>
      </c>
      <c r="D290" s="215" t="s">
        <v>151</v>
      </c>
      <c r="E290" s="216" t="s">
        <v>969</v>
      </c>
      <c r="F290" s="217" t="s">
        <v>970</v>
      </c>
      <c r="G290" s="218" t="s">
        <v>191</v>
      </c>
      <c r="H290" s="219">
        <v>30</v>
      </c>
      <c r="I290" s="220"/>
      <c r="J290" s="221">
        <f>ROUND(I290*H290,2)</f>
        <v>0</v>
      </c>
      <c r="K290" s="217" t="s">
        <v>160</v>
      </c>
      <c r="L290" s="46"/>
      <c r="M290" s="222" t="s">
        <v>19</v>
      </c>
      <c r="N290" s="223" t="s">
        <v>40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155</v>
      </c>
      <c r="AT290" s="226" t="s">
        <v>151</v>
      </c>
      <c r="AU290" s="226" t="s">
        <v>78</v>
      </c>
      <c r="AY290" s="19" t="s">
        <v>149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76</v>
      </c>
      <c r="BK290" s="227">
        <f>ROUND(I290*H290,2)</f>
        <v>0</v>
      </c>
      <c r="BL290" s="19" t="s">
        <v>155</v>
      </c>
      <c r="BM290" s="226" t="s">
        <v>971</v>
      </c>
    </row>
    <row r="291" s="2" customFormat="1">
      <c r="A291" s="40"/>
      <c r="B291" s="41"/>
      <c r="C291" s="42"/>
      <c r="D291" s="228" t="s">
        <v>162</v>
      </c>
      <c r="E291" s="42"/>
      <c r="F291" s="229" t="s">
        <v>972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162</v>
      </c>
      <c r="AU291" s="19" t="s">
        <v>78</v>
      </c>
    </row>
    <row r="292" s="2" customFormat="1" ht="16.5" customHeight="1">
      <c r="A292" s="40"/>
      <c r="B292" s="41"/>
      <c r="C292" s="215" t="s">
        <v>623</v>
      </c>
      <c r="D292" s="215" t="s">
        <v>151</v>
      </c>
      <c r="E292" s="216" t="s">
        <v>973</v>
      </c>
      <c r="F292" s="217" t="s">
        <v>974</v>
      </c>
      <c r="G292" s="218" t="s">
        <v>191</v>
      </c>
      <c r="H292" s="219">
        <v>30</v>
      </c>
      <c r="I292" s="220"/>
      <c r="J292" s="221">
        <f>ROUND(I292*H292,2)</f>
        <v>0</v>
      </c>
      <c r="K292" s="217" t="s">
        <v>160</v>
      </c>
      <c r="L292" s="46"/>
      <c r="M292" s="222" t="s">
        <v>19</v>
      </c>
      <c r="N292" s="223" t="s">
        <v>40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155</v>
      </c>
      <c r="AT292" s="226" t="s">
        <v>151</v>
      </c>
      <c r="AU292" s="226" t="s">
        <v>78</v>
      </c>
      <c r="AY292" s="19" t="s">
        <v>149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76</v>
      </c>
      <c r="BK292" s="227">
        <f>ROUND(I292*H292,2)</f>
        <v>0</v>
      </c>
      <c r="BL292" s="19" t="s">
        <v>155</v>
      </c>
      <c r="BM292" s="226" t="s">
        <v>975</v>
      </c>
    </row>
    <row r="293" s="2" customFormat="1">
      <c r="A293" s="40"/>
      <c r="B293" s="41"/>
      <c r="C293" s="42"/>
      <c r="D293" s="228" t="s">
        <v>162</v>
      </c>
      <c r="E293" s="42"/>
      <c r="F293" s="229" t="s">
        <v>976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162</v>
      </c>
      <c r="AU293" s="19" t="s">
        <v>78</v>
      </c>
    </row>
    <row r="294" s="2" customFormat="1" ht="16.5" customHeight="1">
      <c r="A294" s="40"/>
      <c r="B294" s="41"/>
      <c r="C294" s="215" t="s">
        <v>626</v>
      </c>
      <c r="D294" s="215" t="s">
        <v>151</v>
      </c>
      <c r="E294" s="216" t="s">
        <v>859</v>
      </c>
      <c r="F294" s="217" t="s">
        <v>860</v>
      </c>
      <c r="G294" s="218" t="s">
        <v>191</v>
      </c>
      <c r="H294" s="219">
        <v>100</v>
      </c>
      <c r="I294" s="220"/>
      <c r="J294" s="221">
        <f>ROUND(I294*H294,2)</f>
        <v>0</v>
      </c>
      <c r="K294" s="217" t="s">
        <v>160</v>
      </c>
      <c r="L294" s="46"/>
      <c r="M294" s="222" t="s">
        <v>19</v>
      </c>
      <c r="N294" s="223" t="s">
        <v>40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155</v>
      </c>
      <c r="AT294" s="226" t="s">
        <v>151</v>
      </c>
      <c r="AU294" s="226" t="s">
        <v>78</v>
      </c>
      <c r="AY294" s="19" t="s">
        <v>149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76</v>
      </c>
      <c r="BK294" s="227">
        <f>ROUND(I294*H294,2)</f>
        <v>0</v>
      </c>
      <c r="BL294" s="19" t="s">
        <v>155</v>
      </c>
      <c r="BM294" s="226" t="s">
        <v>977</v>
      </c>
    </row>
    <row r="295" s="2" customFormat="1">
      <c r="A295" s="40"/>
      <c r="B295" s="41"/>
      <c r="C295" s="42"/>
      <c r="D295" s="228" t="s">
        <v>162</v>
      </c>
      <c r="E295" s="42"/>
      <c r="F295" s="229" t="s">
        <v>862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162</v>
      </c>
      <c r="AU295" s="19" t="s">
        <v>78</v>
      </c>
    </row>
    <row r="296" s="2" customFormat="1" ht="16.5" customHeight="1">
      <c r="A296" s="40"/>
      <c r="B296" s="41"/>
      <c r="C296" s="215" t="s">
        <v>631</v>
      </c>
      <c r="D296" s="215" t="s">
        <v>151</v>
      </c>
      <c r="E296" s="216" t="s">
        <v>863</v>
      </c>
      <c r="F296" s="217" t="s">
        <v>864</v>
      </c>
      <c r="G296" s="218" t="s">
        <v>191</v>
      </c>
      <c r="H296" s="219">
        <v>100</v>
      </c>
      <c r="I296" s="220"/>
      <c r="J296" s="221">
        <f>ROUND(I296*H296,2)</f>
        <v>0</v>
      </c>
      <c r="K296" s="217" t="s">
        <v>160</v>
      </c>
      <c r="L296" s="46"/>
      <c r="M296" s="222" t="s">
        <v>19</v>
      </c>
      <c r="N296" s="223" t="s">
        <v>40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155</v>
      </c>
      <c r="AT296" s="226" t="s">
        <v>151</v>
      </c>
      <c r="AU296" s="226" t="s">
        <v>78</v>
      </c>
      <c r="AY296" s="19" t="s">
        <v>149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76</v>
      </c>
      <c r="BK296" s="227">
        <f>ROUND(I296*H296,2)</f>
        <v>0</v>
      </c>
      <c r="BL296" s="19" t="s">
        <v>155</v>
      </c>
      <c r="BM296" s="226" t="s">
        <v>978</v>
      </c>
    </row>
    <row r="297" s="2" customFormat="1">
      <c r="A297" s="40"/>
      <c r="B297" s="41"/>
      <c r="C297" s="42"/>
      <c r="D297" s="228" t="s">
        <v>162</v>
      </c>
      <c r="E297" s="42"/>
      <c r="F297" s="229" t="s">
        <v>866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162</v>
      </c>
      <c r="AU297" s="19" t="s">
        <v>78</v>
      </c>
    </row>
    <row r="298" s="2" customFormat="1" ht="16.5" customHeight="1">
      <c r="A298" s="40"/>
      <c r="B298" s="41"/>
      <c r="C298" s="215" t="s">
        <v>979</v>
      </c>
      <c r="D298" s="215" t="s">
        <v>151</v>
      </c>
      <c r="E298" s="216" t="s">
        <v>867</v>
      </c>
      <c r="F298" s="217" t="s">
        <v>868</v>
      </c>
      <c r="G298" s="218" t="s">
        <v>191</v>
      </c>
      <c r="H298" s="219">
        <v>36</v>
      </c>
      <c r="I298" s="220"/>
      <c r="J298" s="221">
        <f>ROUND(I298*H298,2)</f>
        <v>0</v>
      </c>
      <c r="K298" s="217" t="s">
        <v>160</v>
      </c>
      <c r="L298" s="46"/>
      <c r="M298" s="222" t="s">
        <v>19</v>
      </c>
      <c r="N298" s="223" t="s">
        <v>40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155</v>
      </c>
      <c r="AT298" s="226" t="s">
        <v>151</v>
      </c>
      <c r="AU298" s="226" t="s">
        <v>78</v>
      </c>
      <c r="AY298" s="19" t="s">
        <v>149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76</v>
      </c>
      <c r="BK298" s="227">
        <f>ROUND(I298*H298,2)</f>
        <v>0</v>
      </c>
      <c r="BL298" s="19" t="s">
        <v>155</v>
      </c>
      <c r="BM298" s="226" t="s">
        <v>980</v>
      </c>
    </row>
    <row r="299" s="2" customFormat="1">
      <c r="A299" s="40"/>
      <c r="B299" s="41"/>
      <c r="C299" s="42"/>
      <c r="D299" s="228" t="s">
        <v>162</v>
      </c>
      <c r="E299" s="42"/>
      <c r="F299" s="229" t="s">
        <v>870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162</v>
      </c>
      <c r="AU299" s="19" t="s">
        <v>78</v>
      </c>
    </row>
    <row r="300" s="2" customFormat="1" ht="16.5" customHeight="1">
      <c r="A300" s="40"/>
      <c r="B300" s="41"/>
      <c r="C300" s="215" t="s">
        <v>981</v>
      </c>
      <c r="D300" s="215" t="s">
        <v>151</v>
      </c>
      <c r="E300" s="216" t="s">
        <v>871</v>
      </c>
      <c r="F300" s="217" t="s">
        <v>872</v>
      </c>
      <c r="G300" s="218" t="s">
        <v>191</v>
      </c>
      <c r="H300" s="219">
        <v>30</v>
      </c>
      <c r="I300" s="220"/>
      <c r="J300" s="221">
        <f>ROUND(I300*H300,2)</f>
        <v>0</v>
      </c>
      <c r="K300" s="217" t="s">
        <v>160</v>
      </c>
      <c r="L300" s="46"/>
      <c r="M300" s="222" t="s">
        <v>19</v>
      </c>
      <c r="N300" s="223" t="s">
        <v>40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155</v>
      </c>
      <c r="AT300" s="226" t="s">
        <v>151</v>
      </c>
      <c r="AU300" s="226" t="s">
        <v>78</v>
      </c>
      <c r="AY300" s="19" t="s">
        <v>149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76</v>
      </c>
      <c r="BK300" s="227">
        <f>ROUND(I300*H300,2)</f>
        <v>0</v>
      </c>
      <c r="BL300" s="19" t="s">
        <v>155</v>
      </c>
      <c r="BM300" s="226" t="s">
        <v>982</v>
      </c>
    </row>
    <row r="301" s="2" customFormat="1">
      <c r="A301" s="40"/>
      <c r="B301" s="41"/>
      <c r="C301" s="42"/>
      <c r="D301" s="228" t="s">
        <v>162</v>
      </c>
      <c r="E301" s="42"/>
      <c r="F301" s="229" t="s">
        <v>874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162</v>
      </c>
      <c r="AU301" s="19" t="s">
        <v>78</v>
      </c>
    </row>
    <row r="302" s="12" customFormat="1" ht="22.8" customHeight="1">
      <c r="A302" s="12"/>
      <c r="B302" s="199"/>
      <c r="C302" s="200"/>
      <c r="D302" s="201" t="s">
        <v>68</v>
      </c>
      <c r="E302" s="213" t="s">
        <v>211</v>
      </c>
      <c r="F302" s="213" t="s">
        <v>459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SUM(P303:P318)</f>
        <v>0</v>
      </c>
      <c r="Q302" s="207"/>
      <c r="R302" s="208">
        <f>SUM(R303:R318)</f>
        <v>1.0063960000000001</v>
      </c>
      <c r="S302" s="207"/>
      <c r="T302" s="209">
        <f>SUM(T303:T318)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76</v>
      </c>
      <c r="AT302" s="211" t="s">
        <v>68</v>
      </c>
      <c r="AU302" s="211" t="s">
        <v>76</v>
      </c>
      <c r="AY302" s="210" t="s">
        <v>149</v>
      </c>
      <c r="BK302" s="212">
        <f>SUM(BK303:BK318)</f>
        <v>0</v>
      </c>
    </row>
    <row r="303" s="2" customFormat="1" ht="24.15" customHeight="1">
      <c r="A303" s="40"/>
      <c r="B303" s="41"/>
      <c r="C303" s="215" t="s">
        <v>983</v>
      </c>
      <c r="D303" s="215" t="s">
        <v>151</v>
      </c>
      <c r="E303" s="216" t="s">
        <v>505</v>
      </c>
      <c r="F303" s="217" t="s">
        <v>506</v>
      </c>
      <c r="G303" s="218" t="s">
        <v>191</v>
      </c>
      <c r="H303" s="219">
        <v>2</v>
      </c>
      <c r="I303" s="220"/>
      <c r="J303" s="221">
        <f>ROUND(I303*H303,2)</f>
        <v>0</v>
      </c>
      <c r="K303" s="217" t="s">
        <v>160</v>
      </c>
      <c r="L303" s="46"/>
      <c r="M303" s="222" t="s">
        <v>19</v>
      </c>
      <c r="N303" s="223" t="s">
        <v>40</v>
      </c>
      <c r="O303" s="86"/>
      <c r="P303" s="224">
        <f>O303*H303</f>
        <v>0</v>
      </c>
      <c r="Q303" s="224">
        <v>0.15540000000000001</v>
      </c>
      <c r="R303" s="224">
        <f>Q303*H303</f>
        <v>0.31080000000000002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155</v>
      </c>
      <c r="AT303" s="226" t="s">
        <v>151</v>
      </c>
      <c r="AU303" s="226" t="s">
        <v>78</v>
      </c>
      <c r="AY303" s="19" t="s">
        <v>149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76</v>
      </c>
      <c r="BK303" s="227">
        <f>ROUND(I303*H303,2)</f>
        <v>0</v>
      </c>
      <c r="BL303" s="19" t="s">
        <v>155</v>
      </c>
      <c r="BM303" s="226" t="s">
        <v>984</v>
      </c>
    </row>
    <row r="304" s="2" customFormat="1">
      <c r="A304" s="40"/>
      <c r="B304" s="41"/>
      <c r="C304" s="42"/>
      <c r="D304" s="228" t="s">
        <v>162</v>
      </c>
      <c r="E304" s="42"/>
      <c r="F304" s="229" t="s">
        <v>508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162</v>
      </c>
      <c r="AU304" s="19" t="s">
        <v>78</v>
      </c>
    </row>
    <row r="305" s="2" customFormat="1" ht="24.15" customHeight="1">
      <c r="A305" s="40"/>
      <c r="B305" s="41"/>
      <c r="C305" s="215" t="s">
        <v>985</v>
      </c>
      <c r="D305" s="215" t="s">
        <v>151</v>
      </c>
      <c r="E305" s="216" t="s">
        <v>524</v>
      </c>
      <c r="F305" s="217" t="s">
        <v>525</v>
      </c>
      <c r="G305" s="218" t="s">
        <v>191</v>
      </c>
      <c r="H305" s="219">
        <v>4</v>
      </c>
      <c r="I305" s="220"/>
      <c r="J305" s="221">
        <f>ROUND(I305*H305,2)</f>
        <v>0</v>
      </c>
      <c r="K305" s="217" t="s">
        <v>160</v>
      </c>
      <c r="L305" s="46"/>
      <c r="M305" s="222" t="s">
        <v>19</v>
      </c>
      <c r="N305" s="223" t="s">
        <v>40</v>
      </c>
      <c r="O305" s="86"/>
      <c r="P305" s="224">
        <f>O305*H305</f>
        <v>0</v>
      </c>
      <c r="Q305" s="224">
        <v>0.16849</v>
      </c>
      <c r="R305" s="224">
        <f>Q305*H305</f>
        <v>0.67396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155</v>
      </c>
      <c r="AT305" s="226" t="s">
        <v>151</v>
      </c>
      <c r="AU305" s="226" t="s">
        <v>78</v>
      </c>
      <c r="AY305" s="19" t="s">
        <v>149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76</v>
      </c>
      <c r="BK305" s="227">
        <f>ROUND(I305*H305,2)</f>
        <v>0</v>
      </c>
      <c r="BL305" s="19" t="s">
        <v>155</v>
      </c>
      <c r="BM305" s="226" t="s">
        <v>986</v>
      </c>
    </row>
    <row r="306" s="2" customFormat="1">
      <c r="A306" s="40"/>
      <c r="B306" s="41"/>
      <c r="C306" s="42"/>
      <c r="D306" s="228" t="s">
        <v>162</v>
      </c>
      <c r="E306" s="42"/>
      <c r="F306" s="229" t="s">
        <v>527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162</v>
      </c>
      <c r="AU306" s="19" t="s">
        <v>78</v>
      </c>
    </row>
    <row r="307" s="2" customFormat="1" ht="33" customHeight="1">
      <c r="A307" s="40"/>
      <c r="B307" s="41"/>
      <c r="C307" s="215" t="s">
        <v>987</v>
      </c>
      <c r="D307" s="215" t="s">
        <v>151</v>
      </c>
      <c r="E307" s="216" t="s">
        <v>988</v>
      </c>
      <c r="F307" s="217" t="s">
        <v>989</v>
      </c>
      <c r="G307" s="218" t="s">
        <v>191</v>
      </c>
      <c r="H307" s="219">
        <v>36.060000000000002</v>
      </c>
      <c r="I307" s="220"/>
      <c r="J307" s="221">
        <f>ROUND(I307*H307,2)</f>
        <v>0</v>
      </c>
      <c r="K307" s="217" t="s">
        <v>160</v>
      </c>
      <c r="L307" s="46"/>
      <c r="M307" s="222" t="s">
        <v>19</v>
      </c>
      <c r="N307" s="223" t="s">
        <v>40</v>
      </c>
      <c r="O307" s="86"/>
      <c r="P307" s="224">
        <f>O307*H307</f>
        <v>0</v>
      </c>
      <c r="Q307" s="224">
        <v>0.00059999999999999995</v>
      </c>
      <c r="R307" s="224">
        <f>Q307*H307</f>
        <v>0.021635999999999999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155</v>
      </c>
      <c r="AT307" s="226" t="s">
        <v>151</v>
      </c>
      <c r="AU307" s="226" t="s">
        <v>78</v>
      </c>
      <c r="AY307" s="19" t="s">
        <v>149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76</v>
      </c>
      <c r="BK307" s="227">
        <f>ROUND(I307*H307,2)</f>
        <v>0</v>
      </c>
      <c r="BL307" s="19" t="s">
        <v>155</v>
      </c>
      <c r="BM307" s="226" t="s">
        <v>990</v>
      </c>
    </row>
    <row r="308" s="2" customFormat="1">
      <c r="A308" s="40"/>
      <c r="B308" s="41"/>
      <c r="C308" s="42"/>
      <c r="D308" s="228" t="s">
        <v>162</v>
      </c>
      <c r="E308" s="42"/>
      <c r="F308" s="229" t="s">
        <v>991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162</v>
      </c>
      <c r="AU308" s="19" t="s">
        <v>78</v>
      </c>
    </row>
    <row r="309" s="2" customFormat="1" ht="16.5" customHeight="1">
      <c r="A309" s="40"/>
      <c r="B309" s="41"/>
      <c r="C309" s="215" t="s">
        <v>992</v>
      </c>
      <c r="D309" s="215" t="s">
        <v>151</v>
      </c>
      <c r="E309" s="216" t="s">
        <v>993</v>
      </c>
      <c r="F309" s="217" t="s">
        <v>994</v>
      </c>
      <c r="G309" s="218" t="s">
        <v>191</v>
      </c>
      <c r="H309" s="219">
        <v>36.060000000000002</v>
      </c>
      <c r="I309" s="220"/>
      <c r="J309" s="221">
        <f>ROUND(I309*H309,2)</f>
        <v>0</v>
      </c>
      <c r="K309" s="217" t="s">
        <v>160</v>
      </c>
      <c r="L309" s="46"/>
      <c r="M309" s="222" t="s">
        <v>19</v>
      </c>
      <c r="N309" s="223" t="s">
        <v>40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155</v>
      </c>
      <c r="AT309" s="226" t="s">
        <v>151</v>
      </c>
      <c r="AU309" s="226" t="s">
        <v>78</v>
      </c>
      <c r="AY309" s="19" t="s">
        <v>149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76</v>
      </c>
      <c r="BK309" s="227">
        <f>ROUND(I309*H309,2)</f>
        <v>0</v>
      </c>
      <c r="BL309" s="19" t="s">
        <v>155</v>
      </c>
      <c r="BM309" s="226" t="s">
        <v>995</v>
      </c>
    </row>
    <row r="310" s="2" customFormat="1">
      <c r="A310" s="40"/>
      <c r="B310" s="41"/>
      <c r="C310" s="42"/>
      <c r="D310" s="228" t="s">
        <v>162</v>
      </c>
      <c r="E310" s="42"/>
      <c r="F310" s="229" t="s">
        <v>996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162</v>
      </c>
      <c r="AU310" s="19" t="s">
        <v>78</v>
      </c>
    </row>
    <row r="311" s="14" customFormat="1">
      <c r="A311" s="14"/>
      <c r="B311" s="244"/>
      <c r="C311" s="245"/>
      <c r="D311" s="235" t="s">
        <v>164</v>
      </c>
      <c r="E311" s="246" t="s">
        <v>19</v>
      </c>
      <c r="F311" s="247" t="s">
        <v>997</v>
      </c>
      <c r="G311" s="245"/>
      <c r="H311" s="248">
        <v>36.060000000000002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164</v>
      </c>
      <c r="AU311" s="254" t="s">
        <v>78</v>
      </c>
      <c r="AV311" s="14" t="s">
        <v>78</v>
      </c>
      <c r="AW311" s="14" t="s">
        <v>31</v>
      </c>
      <c r="AX311" s="14" t="s">
        <v>76</v>
      </c>
      <c r="AY311" s="254" t="s">
        <v>149</v>
      </c>
    </row>
    <row r="312" s="2" customFormat="1" ht="44.25" customHeight="1">
      <c r="A312" s="40"/>
      <c r="B312" s="41"/>
      <c r="C312" s="215" t="s">
        <v>998</v>
      </c>
      <c r="D312" s="215" t="s">
        <v>151</v>
      </c>
      <c r="E312" s="216" t="s">
        <v>999</v>
      </c>
      <c r="F312" s="217" t="s">
        <v>1000</v>
      </c>
      <c r="G312" s="218" t="s">
        <v>191</v>
      </c>
      <c r="H312" s="219">
        <v>2</v>
      </c>
      <c r="I312" s="220"/>
      <c r="J312" s="221">
        <f>ROUND(I312*H312,2)</f>
        <v>0</v>
      </c>
      <c r="K312" s="217" t="s">
        <v>160</v>
      </c>
      <c r="L312" s="46"/>
      <c r="M312" s="222" t="s">
        <v>19</v>
      </c>
      <c r="N312" s="223" t="s">
        <v>40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155</v>
      </c>
      <c r="AT312" s="226" t="s">
        <v>151</v>
      </c>
      <c r="AU312" s="226" t="s">
        <v>78</v>
      </c>
      <c r="AY312" s="19" t="s">
        <v>149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76</v>
      </c>
      <c r="BK312" s="227">
        <f>ROUND(I312*H312,2)</f>
        <v>0</v>
      </c>
      <c r="BL312" s="19" t="s">
        <v>155</v>
      </c>
      <c r="BM312" s="226" t="s">
        <v>1001</v>
      </c>
    </row>
    <row r="313" s="2" customFormat="1">
      <c r="A313" s="40"/>
      <c r="B313" s="41"/>
      <c r="C313" s="42"/>
      <c r="D313" s="228" t="s">
        <v>162</v>
      </c>
      <c r="E313" s="42"/>
      <c r="F313" s="229" t="s">
        <v>1002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162</v>
      </c>
      <c r="AU313" s="19" t="s">
        <v>78</v>
      </c>
    </row>
    <row r="314" s="2" customFormat="1" ht="44.25" customHeight="1">
      <c r="A314" s="40"/>
      <c r="B314" s="41"/>
      <c r="C314" s="215" t="s">
        <v>1003</v>
      </c>
      <c r="D314" s="215" t="s">
        <v>151</v>
      </c>
      <c r="E314" s="216" t="s">
        <v>1004</v>
      </c>
      <c r="F314" s="217" t="s">
        <v>1005</v>
      </c>
      <c r="G314" s="218" t="s">
        <v>191</v>
      </c>
      <c r="H314" s="219">
        <v>4</v>
      </c>
      <c r="I314" s="220"/>
      <c r="J314" s="221">
        <f>ROUND(I314*H314,2)</f>
        <v>0</v>
      </c>
      <c r="K314" s="217" t="s">
        <v>160</v>
      </c>
      <c r="L314" s="46"/>
      <c r="M314" s="222" t="s">
        <v>19</v>
      </c>
      <c r="N314" s="223" t="s">
        <v>40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155</v>
      </c>
      <c r="AT314" s="226" t="s">
        <v>151</v>
      </c>
      <c r="AU314" s="226" t="s">
        <v>78</v>
      </c>
      <c r="AY314" s="19" t="s">
        <v>149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76</v>
      </c>
      <c r="BK314" s="227">
        <f>ROUND(I314*H314,2)</f>
        <v>0</v>
      </c>
      <c r="BL314" s="19" t="s">
        <v>155</v>
      </c>
      <c r="BM314" s="226" t="s">
        <v>1006</v>
      </c>
    </row>
    <row r="315" s="2" customFormat="1">
      <c r="A315" s="40"/>
      <c r="B315" s="41"/>
      <c r="C315" s="42"/>
      <c r="D315" s="228" t="s">
        <v>162</v>
      </c>
      <c r="E315" s="42"/>
      <c r="F315" s="229" t="s">
        <v>1007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162</v>
      </c>
      <c r="AU315" s="19" t="s">
        <v>78</v>
      </c>
    </row>
    <row r="316" s="14" customFormat="1">
      <c r="A316" s="14"/>
      <c r="B316" s="244"/>
      <c r="C316" s="245"/>
      <c r="D316" s="235" t="s">
        <v>164</v>
      </c>
      <c r="E316" s="246" t="s">
        <v>19</v>
      </c>
      <c r="F316" s="247" t="s">
        <v>1008</v>
      </c>
      <c r="G316" s="245"/>
      <c r="H316" s="248">
        <v>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164</v>
      </c>
      <c r="AU316" s="254" t="s">
        <v>78</v>
      </c>
      <c r="AV316" s="14" t="s">
        <v>78</v>
      </c>
      <c r="AW316" s="14" t="s">
        <v>31</v>
      </c>
      <c r="AX316" s="14" t="s">
        <v>76</v>
      </c>
      <c r="AY316" s="254" t="s">
        <v>149</v>
      </c>
    </row>
    <row r="317" s="2" customFormat="1" ht="33" customHeight="1">
      <c r="A317" s="40"/>
      <c r="B317" s="41"/>
      <c r="C317" s="215" t="s">
        <v>1009</v>
      </c>
      <c r="D317" s="215" t="s">
        <v>151</v>
      </c>
      <c r="E317" s="216" t="s">
        <v>1010</v>
      </c>
      <c r="F317" s="217" t="s">
        <v>1011</v>
      </c>
      <c r="G317" s="218" t="s">
        <v>159</v>
      </c>
      <c r="H317" s="219">
        <v>4.5</v>
      </c>
      <c r="I317" s="220"/>
      <c r="J317" s="221">
        <f>ROUND(I317*H317,2)</f>
        <v>0</v>
      </c>
      <c r="K317" s="217" t="s">
        <v>160</v>
      </c>
      <c r="L317" s="46"/>
      <c r="M317" s="222" t="s">
        <v>19</v>
      </c>
      <c r="N317" s="223" t="s">
        <v>40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155</v>
      </c>
      <c r="AT317" s="226" t="s">
        <v>151</v>
      </c>
      <c r="AU317" s="226" t="s">
        <v>78</v>
      </c>
      <c r="AY317" s="19" t="s">
        <v>149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76</v>
      </c>
      <c r="BK317" s="227">
        <f>ROUND(I317*H317,2)</f>
        <v>0</v>
      </c>
      <c r="BL317" s="19" t="s">
        <v>155</v>
      </c>
      <c r="BM317" s="226" t="s">
        <v>1012</v>
      </c>
    </row>
    <row r="318" s="2" customFormat="1">
      <c r="A318" s="40"/>
      <c r="B318" s="41"/>
      <c r="C318" s="42"/>
      <c r="D318" s="228" t="s">
        <v>162</v>
      </c>
      <c r="E318" s="42"/>
      <c r="F318" s="229" t="s">
        <v>1013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162</v>
      </c>
      <c r="AU318" s="19" t="s">
        <v>78</v>
      </c>
    </row>
    <row r="319" s="12" customFormat="1" ht="22.8" customHeight="1">
      <c r="A319" s="12"/>
      <c r="B319" s="199"/>
      <c r="C319" s="200"/>
      <c r="D319" s="201" t="s">
        <v>68</v>
      </c>
      <c r="E319" s="213" t="s">
        <v>572</v>
      </c>
      <c r="F319" s="213" t="s">
        <v>573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SUM(P320:P328)</f>
        <v>0</v>
      </c>
      <c r="Q319" s="207"/>
      <c r="R319" s="208">
        <f>SUM(R320:R328)</f>
        <v>0</v>
      </c>
      <c r="S319" s="207"/>
      <c r="T319" s="209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76</v>
      </c>
      <c r="AT319" s="211" t="s">
        <v>68</v>
      </c>
      <c r="AU319" s="211" t="s">
        <v>76</v>
      </c>
      <c r="AY319" s="210" t="s">
        <v>149</v>
      </c>
      <c r="BK319" s="212">
        <f>SUM(BK320:BK328)</f>
        <v>0</v>
      </c>
    </row>
    <row r="320" s="2" customFormat="1" ht="24.15" customHeight="1">
      <c r="A320" s="40"/>
      <c r="B320" s="41"/>
      <c r="C320" s="215" t="s">
        <v>1014</v>
      </c>
      <c r="D320" s="215" t="s">
        <v>151</v>
      </c>
      <c r="E320" s="216" t="s">
        <v>1015</v>
      </c>
      <c r="F320" s="217" t="s">
        <v>1016</v>
      </c>
      <c r="G320" s="218" t="s">
        <v>249</v>
      </c>
      <c r="H320" s="219">
        <v>1.3380000000000001</v>
      </c>
      <c r="I320" s="220"/>
      <c r="J320" s="221">
        <f>ROUND(I320*H320,2)</f>
        <v>0</v>
      </c>
      <c r="K320" s="217" t="s">
        <v>160</v>
      </c>
      <c r="L320" s="46"/>
      <c r="M320" s="222" t="s">
        <v>19</v>
      </c>
      <c r="N320" s="223" t="s">
        <v>40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155</v>
      </c>
      <c r="AT320" s="226" t="s">
        <v>151</v>
      </c>
      <c r="AU320" s="226" t="s">
        <v>78</v>
      </c>
      <c r="AY320" s="19" t="s">
        <v>149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76</v>
      </c>
      <c r="BK320" s="227">
        <f>ROUND(I320*H320,2)</f>
        <v>0</v>
      </c>
      <c r="BL320" s="19" t="s">
        <v>155</v>
      </c>
      <c r="BM320" s="226" t="s">
        <v>1017</v>
      </c>
    </row>
    <row r="321" s="2" customFormat="1">
      <c r="A321" s="40"/>
      <c r="B321" s="41"/>
      <c r="C321" s="42"/>
      <c r="D321" s="228" t="s">
        <v>162</v>
      </c>
      <c r="E321" s="42"/>
      <c r="F321" s="229" t="s">
        <v>1018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162</v>
      </c>
      <c r="AU321" s="19" t="s">
        <v>78</v>
      </c>
    </row>
    <row r="322" s="2" customFormat="1" ht="24.15" customHeight="1">
      <c r="A322" s="40"/>
      <c r="B322" s="41"/>
      <c r="C322" s="215" t="s">
        <v>1019</v>
      </c>
      <c r="D322" s="215" t="s">
        <v>151</v>
      </c>
      <c r="E322" s="216" t="s">
        <v>1020</v>
      </c>
      <c r="F322" s="217" t="s">
        <v>1021</v>
      </c>
      <c r="G322" s="218" t="s">
        <v>249</v>
      </c>
      <c r="H322" s="219">
        <v>1.3380000000000001</v>
      </c>
      <c r="I322" s="220"/>
      <c r="J322" s="221">
        <f>ROUND(I322*H322,2)</f>
        <v>0</v>
      </c>
      <c r="K322" s="217" t="s">
        <v>160</v>
      </c>
      <c r="L322" s="46"/>
      <c r="M322" s="222" t="s">
        <v>19</v>
      </c>
      <c r="N322" s="223" t="s">
        <v>40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155</v>
      </c>
      <c r="AT322" s="226" t="s">
        <v>151</v>
      </c>
      <c r="AU322" s="226" t="s">
        <v>78</v>
      </c>
      <c r="AY322" s="19" t="s">
        <v>149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76</v>
      </c>
      <c r="BK322" s="227">
        <f>ROUND(I322*H322,2)</f>
        <v>0</v>
      </c>
      <c r="BL322" s="19" t="s">
        <v>155</v>
      </c>
      <c r="BM322" s="226" t="s">
        <v>1022</v>
      </c>
    </row>
    <row r="323" s="2" customFormat="1">
      <c r="A323" s="40"/>
      <c r="B323" s="41"/>
      <c r="C323" s="42"/>
      <c r="D323" s="228" t="s">
        <v>162</v>
      </c>
      <c r="E323" s="42"/>
      <c r="F323" s="229" t="s">
        <v>1023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162</v>
      </c>
      <c r="AU323" s="19" t="s">
        <v>78</v>
      </c>
    </row>
    <row r="324" s="2" customFormat="1" ht="24.15" customHeight="1">
      <c r="A324" s="40"/>
      <c r="B324" s="41"/>
      <c r="C324" s="215" t="s">
        <v>1024</v>
      </c>
      <c r="D324" s="215" t="s">
        <v>151</v>
      </c>
      <c r="E324" s="216" t="s">
        <v>1025</v>
      </c>
      <c r="F324" s="217" t="s">
        <v>1026</v>
      </c>
      <c r="G324" s="218" t="s">
        <v>249</v>
      </c>
      <c r="H324" s="219">
        <v>13.380000000000001</v>
      </c>
      <c r="I324" s="220"/>
      <c r="J324" s="221">
        <f>ROUND(I324*H324,2)</f>
        <v>0</v>
      </c>
      <c r="K324" s="217" t="s">
        <v>160</v>
      </c>
      <c r="L324" s="46"/>
      <c r="M324" s="222" t="s">
        <v>19</v>
      </c>
      <c r="N324" s="223" t="s">
        <v>40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155</v>
      </c>
      <c r="AT324" s="226" t="s">
        <v>151</v>
      </c>
      <c r="AU324" s="226" t="s">
        <v>78</v>
      </c>
      <c r="AY324" s="19" t="s">
        <v>149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76</v>
      </c>
      <c r="BK324" s="227">
        <f>ROUND(I324*H324,2)</f>
        <v>0</v>
      </c>
      <c r="BL324" s="19" t="s">
        <v>155</v>
      </c>
      <c r="BM324" s="226" t="s">
        <v>1027</v>
      </c>
    </row>
    <row r="325" s="2" customFormat="1">
      <c r="A325" s="40"/>
      <c r="B325" s="41"/>
      <c r="C325" s="42"/>
      <c r="D325" s="228" t="s">
        <v>162</v>
      </c>
      <c r="E325" s="42"/>
      <c r="F325" s="229" t="s">
        <v>1028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162</v>
      </c>
      <c r="AU325" s="19" t="s">
        <v>78</v>
      </c>
    </row>
    <row r="326" s="14" customFormat="1">
      <c r="A326" s="14"/>
      <c r="B326" s="244"/>
      <c r="C326" s="245"/>
      <c r="D326" s="235" t="s">
        <v>164</v>
      </c>
      <c r="E326" s="245"/>
      <c r="F326" s="247" t="s">
        <v>1029</v>
      </c>
      <c r="G326" s="245"/>
      <c r="H326" s="248">
        <v>13.380000000000001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164</v>
      </c>
      <c r="AU326" s="254" t="s">
        <v>78</v>
      </c>
      <c r="AV326" s="14" t="s">
        <v>78</v>
      </c>
      <c r="AW326" s="14" t="s">
        <v>4</v>
      </c>
      <c r="AX326" s="14" t="s">
        <v>76</v>
      </c>
      <c r="AY326" s="254" t="s">
        <v>149</v>
      </c>
    </row>
    <row r="327" s="2" customFormat="1" ht="16.5" customHeight="1">
      <c r="A327" s="40"/>
      <c r="B327" s="41"/>
      <c r="C327" s="215" t="s">
        <v>1030</v>
      </c>
      <c r="D327" s="215" t="s">
        <v>151</v>
      </c>
      <c r="E327" s="216" t="s">
        <v>1031</v>
      </c>
      <c r="F327" s="217" t="s">
        <v>1032</v>
      </c>
      <c r="G327" s="218" t="s">
        <v>249</v>
      </c>
      <c r="H327" s="219">
        <v>1.3380000000000001</v>
      </c>
      <c r="I327" s="220"/>
      <c r="J327" s="221">
        <f>ROUND(I327*H327,2)</f>
        <v>0</v>
      </c>
      <c r="K327" s="217" t="s">
        <v>160</v>
      </c>
      <c r="L327" s="46"/>
      <c r="M327" s="222" t="s">
        <v>19</v>
      </c>
      <c r="N327" s="223" t="s">
        <v>40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155</v>
      </c>
      <c r="AT327" s="226" t="s">
        <v>151</v>
      </c>
      <c r="AU327" s="226" t="s">
        <v>78</v>
      </c>
      <c r="AY327" s="19" t="s">
        <v>149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76</v>
      </c>
      <c r="BK327" s="227">
        <f>ROUND(I327*H327,2)</f>
        <v>0</v>
      </c>
      <c r="BL327" s="19" t="s">
        <v>155</v>
      </c>
      <c r="BM327" s="226" t="s">
        <v>1033</v>
      </c>
    </row>
    <row r="328" s="2" customFormat="1">
      <c r="A328" s="40"/>
      <c r="B328" s="41"/>
      <c r="C328" s="42"/>
      <c r="D328" s="228" t="s">
        <v>162</v>
      </c>
      <c r="E328" s="42"/>
      <c r="F328" s="229" t="s">
        <v>1034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162</v>
      </c>
      <c r="AU328" s="19" t="s">
        <v>78</v>
      </c>
    </row>
    <row r="329" s="12" customFormat="1" ht="22.8" customHeight="1">
      <c r="A329" s="12"/>
      <c r="B329" s="199"/>
      <c r="C329" s="200"/>
      <c r="D329" s="201" t="s">
        <v>68</v>
      </c>
      <c r="E329" s="213" t="s">
        <v>578</v>
      </c>
      <c r="F329" s="213" t="s">
        <v>579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76</v>
      </c>
      <c r="AT329" s="211" t="s">
        <v>68</v>
      </c>
      <c r="AU329" s="211" t="s">
        <v>76</v>
      </c>
      <c r="AY329" s="210" t="s">
        <v>149</v>
      </c>
      <c r="BK329" s="212">
        <f>SUM(BK330:BK333)</f>
        <v>0</v>
      </c>
    </row>
    <row r="330" s="2" customFormat="1" ht="24.15" customHeight="1">
      <c r="A330" s="40"/>
      <c r="B330" s="41"/>
      <c r="C330" s="215" t="s">
        <v>1035</v>
      </c>
      <c r="D330" s="215" t="s">
        <v>151</v>
      </c>
      <c r="E330" s="216" t="s">
        <v>581</v>
      </c>
      <c r="F330" s="217" t="s">
        <v>1036</v>
      </c>
      <c r="G330" s="218" t="s">
        <v>249</v>
      </c>
      <c r="H330" s="219">
        <v>597.27300000000002</v>
      </c>
      <c r="I330" s="220"/>
      <c r="J330" s="221">
        <f>ROUND(I330*H330,2)</f>
        <v>0</v>
      </c>
      <c r="K330" s="217" t="s">
        <v>160</v>
      </c>
      <c r="L330" s="46"/>
      <c r="M330" s="222" t="s">
        <v>19</v>
      </c>
      <c r="N330" s="223" t="s">
        <v>40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155</v>
      </c>
      <c r="AT330" s="226" t="s">
        <v>151</v>
      </c>
      <c r="AU330" s="226" t="s">
        <v>78</v>
      </c>
      <c r="AY330" s="19" t="s">
        <v>149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76</v>
      </c>
      <c r="BK330" s="227">
        <f>ROUND(I330*H330,2)</f>
        <v>0</v>
      </c>
      <c r="BL330" s="19" t="s">
        <v>155</v>
      </c>
      <c r="BM330" s="226" t="s">
        <v>1037</v>
      </c>
    </row>
    <row r="331" s="2" customFormat="1">
      <c r="A331" s="40"/>
      <c r="B331" s="41"/>
      <c r="C331" s="42"/>
      <c r="D331" s="228" t="s">
        <v>162</v>
      </c>
      <c r="E331" s="42"/>
      <c r="F331" s="229" t="s">
        <v>1038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162</v>
      </c>
      <c r="AU331" s="19" t="s">
        <v>78</v>
      </c>
    </row>
    <row r="332" s="2" customFormat="1" ht="24.15" customHeight="1">
      <c r="A332" s="40"/>
      <c r="B332" s="41"/>
      <c r="C332" s="215" t="s">
        <v>1039</v>
      </c>
      <c r="D332" s="215" t="s">
        <v>151</v>
      </c>
      <c r="E332" s="216" t="s">
        <v>1040</v>
      </c>
      <c r="F332" s="217" t="s">
        <v>1041</v>
      </c>
      <c r="G332" s="218" t="s">
        <v>249</v>
      </c>
      <c r="H332" s="219">
        <v>60.381999999999998</v>
      </c>
      <c r="I332" s="220"/>
      <c r="J332" s="221">
        <f>ROUND(I332*H332,2)</f>
        <v>0</v>
      </c>
      <c r="K332" s="217" t="s">
        <v>160</v>
      </c>
      <c r="L332" s="46"/>
      <c r="M332" s="222" t="s">
        <v>19</v>
      </c>
      <c r="N332" s="223" t="s">
        <v>40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155</v>
      </c>
      <c r="AT332" s="226" t="s">
        <v>151</v>
      </c>
      <c r="AU332" s="226" t="s">
        <v>78</v>
      </c>
      <c r="AY332" s="19" t="s">
        <v>149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76</v>
      </c>
      <c r="BK332" s="227">
        <f>ROUND(I332*H332,2)</f>
        <v>0</v>
      </c>
      <c r="BL332" s="19" t="s">
        <v>155</v>
      </c>
      <c r="BM332" s="226" t="s">
        <v>1042</v>
      </c>
    </row>
    <row r="333" s="2" customFormat="1">
      <c r="A333" s="40"/>
      <c r="B333" s="41"/>
      <c r="C333" s="42"/>
      <c r="D333" s="228" t="s">
        <v>162</v>
      </c>
      <c r="E333" s="42"/>
      <c r="F333" s="229" t="s">
        <v>1043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162</v>
      </c>
      <c r="AU333" s="19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1044</v>
      </c>
      <c r="F334" s="213" t="s">
        <v>1045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SUM(P335:P386)</f>
        <v>0</v>
      </c>
      <c r="Q334" s="207"/>
      <c r="R334" s="208">
        <f>SUM(R335:R386)</f>
        <v>0.10607000000000001</v>
      </c>
      <c r="S334" s="207"/>
      <c r="T334" s="209">
        <f>SUM(T335:T386)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76</v>
      </c>
      <c r="AT334" s="211" t="s">
        <v>68</v>
      </c>
      <c r="AU334" s="211" t="s">
        <v>76</v>
      </c>
      <c r="AY334" s="210" t="s">
        <v>149</v>
      </c>
      <c r="BK334" s="212">
        <f>SUM(BK335:BK386)</f>
        <v>0</v>
      </c>
    </row>
    <row r="335" s="2" customFormat="1" ht="24.15" customHeight="1">
      <c r="A335" s="40"/>
      <c r="B335" s="41"/>
      <c r="C335" s="215" t="s">
        <v>1046</v>
      </c>
      <c r="D335" s="215" t="s">
        <v>151</v>
      </c>
      <c r="E335" s="216" t="s">
        <v>1047</v>
      </c>
      <c r="F335" s="217" t="s">
        <v>1048</v>
      </c>
      <c r="G335" s="218" t="s">
        <v>382</v>
      </c>
      <c r="H335" s="219">
        <v>3</v>
      </c>
      <c r="I335" s="220"/>
      <c r="J335" s="221">
        <f>ROUND(I335*H335,2)</f>
        <v>0</v>
      </c>
      <c r="K335" s="217" t="s">
        <v>160</v>
      </c>
      <c r="L335" s="46"/>
      <c r="M335" s="222" t="s">
        <v>19</v>
      </c>
      <c r="N335" s="223" t="s">
        <v>40</v>
      </c>
      <c r="O335" s="86"/>
      <c r="P335" s="224">
        <f>O335*H335</f>
        <v>0</v>
      </c>
      <c r="Q335" s="224">
        <v>0.00167</v>
      </c>
      <c r="R335" s="224">
        <f>Q335*H335</f>
        <v>0.0050100000000000006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155</v>
      </c>
      <c r="AT335" s="226" t="s">
        <v>151</v>
      </c>
      <c r="AU335" s="226" t="s">
        <v>78</v>
      </c>
      <c r="AY335" s="19" t="s">
        <v>149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76</v>
      </c>
      <c r="BK335" s="227">
        <f>ROUND(I335*H335,2)</f>
        <v>0</v>
      </c>
      <c r="BL335" s="19" t="s">
        <v>155</v>
      </c>
      <c r="BM335" s="226" t="s">
        <v>1049</v>
      </c>
    </row>
    <row r="336" s="2" customFormat="1">
      <c r="A336" s="40"/>
      <c r="B336" s="41"/>
      <c r="C336" s="42"/>
      <c r="D336" s="228" t="s">
        <v>162</v>
      </c>
      <c r="E336" s="42"/>
      <c r="F336" s="229" t="s">
        <v>1050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162</v>
      </c>
      <c r="AU336" s="19" t="s">
        <v>78</v>
      </c>
    </row>
    <row r="337" s="2" customFormat="1" ht="24.15" customHeight="1">
      <c r="A337" s="40"/>
      <c r="B337" s="41"/>
      <c r="C337" s="215" t="s">
        <v>1051</v>
      </c>
      <c r="D337" s="215" t="s">
        <v>151</v>
      </c>
      <c r="E337" s="216" t="s">
        <v>1052</v>
      </c>
      <c r="F337" s="217" t="s">
        <v>1053</v>
      </c>
      <c r="G337" s="218" t="s">
        <v>382</v>
      </c>
      <c r="H337" s="219">
        <v>5</v>
      </c>
      <c r="I337" s="220"/>
      <c r="J337" s="221">
        <f>ROUND(I337*H337,2)</f>
        <v>0</v>
      </c>
      <c r="K337" s="217" t="s">
        <v>160</v>
      </c>
      <c r="L337" s="46"/>
      <c r="M337" s="222" t="s">
        <v>19</v>
      </c>
      <c r="N337" s="223" t="s">
        <v>40</v>
      </c>
      <c r="O337" s="86"/>
      <c r="P337" s="224">
        <f>O337*H337</f>
        <v>0</v>
      </c>
      <c r="Q337" s="224">
        <v>0.00167</v>
      </c>
      <c r="R337" s="224">
        <f>Q337*H337</f>
        <v>0.0083499999999999998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155</v>
      </c>
      <c r="AT337" s="226" t="s">
        <v>151</v>
      </c>
      <c r="AU337" s="226" t="s">
        <v>78</v>
      </c>
      <c r="AY337" s="19" t="s">
        <v>149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76</v>
      </c>
      <c r="BK337" s="227">
        <f>ROUND(I337*H337,2)</f>
        <v>0</v>
      </c>
      <c r="BL337" s="19" t="s">
        <v>155</v>
      </c>
      <c r="BM337" s="226" t="s">
        <v>1054</v>
      </c>
    </row>
    <row r="338" s="2" customFormat="1">
      <c r="A338" s="40"/>
      <c r="B338" s="41"/>
      <c r="C338" s="42"/>
      <c r="D338" s="228" t="s">
        <v>162</v>
      </c>
      <c r="E338" s="42"/>
      <c r="F338" s="229" t="s">
        <v>1055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162</v>
      </c>
      <c r="AU338" s="19" t="s">
        <v>78</v>
      </c>
    </row>
    <row r="339" s="2" customFormat="1" ht="24.15" customHeight="1">
      <c r="A339" s="40"/>
      <c r="B339" s="41"/>
      <c r="C339" s="215" t="s">
        <v>1056</v>
      </c>
      <c r="D339" s="215" t="s">
        <v>151</v>
      </c>
      <c r="E339" s="216" t="s">
        <v>1057</v>
      </c>
      <c r="F339" s="217" t="s">
        <v>1058</v>
      </c>
      <c r="G339" s="218" t="s">
        <v>382</v>
      </c>
      <c r="H339" s="219">
        <v>5</v>
      </c>
      <c r="I339" s="220"/>
      <c r="J339" s="221">
        <f>ROUND(I339*H339,2)</f>
        <v>0</v>
      </c>
      <c r="K339" s="217" t="s">
        <v>160</v>
      </c>
      <c r="L339" s="46"/>
      <c r="M339" s="222" t="s">
        <v>19</v>
      </c>
      <c r="N339" s="223" t="s">
        <v>40</v>
      </c>
      <c r="O339" s="86"/>
      <c r="P339" s="224">
        <f>O339*H339</f>
        <v>0</v>
      </c>
      <c r="Q339" s="224">
        <v>0.0028700000000000002</v>
      </c>
      <c r="R339" s="224">
        <f>Q339*H339</f>
        <v>0.014350000000000002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155</v>
      </c>
      <c r="AT339" s="226" t="s">
        <v>151</v>
      </c>
      <c r="AU339" s="226" t="s">
        <v>78</v>
      </c>
      <c r="AY339" s="19" t="s">
        <v>149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76</v>
      </c>
      <c r="BK339" s="227">
        <f>ROUND(I339*H339,2)</f>
        <v>0</v>
      </c>
      <c r="BL339" s="19" t="s">
        <v>155</v>
      </c>
      <c r="BM339" s="226" t="s">
        <v>1059</v>
      </c>
    </row>
    <row r="340" s="2" customFormat="1">
      <c r="A340" s="40"/>
      <c r="B340" s="41"/>
      <c r="C340" s="42"/>
      <c r="D340" s="228" t="s">
        <v>162</v>
      </c>
      <c r="E340" s="42"/>
      <c r="F340" s="229" t="s">
        <v>1060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162</v>
      </c>
      <c r="AU340" s="19" t="s">
        <v>78</v>
      </c>
    </row>
    <row r="341" s="2" customFormat="1" ht="24.15" customHeight="1">
      <c r="A341" s="40"/>
      <c r="B341" s="41"/>
      <c r="C341" s="215" t="s">
        <v>1061</v>
      </c>
      <c r="D341" s="215" t="s">
        <v>151</v>
      </c>
      <c r="E341" s="216" t="s">
        <v>1062</v>
      </c>
      <c r="F341" s="217" t="s">
        <v>1063</v>
      </c>
      <c r="G341" s="218" t="s">
        <v>382</v>
      </c>
      <c r="H341" s="219">
        <v>7</v>
      </c>
      <c r="I341" s="220"/>
      <c r="J341" s="221">
        <f>ROUND(I341*H341,2)</f>
        <v>0</v>
      </c>
      <c r="K341" s="217" t="s">
        <v>160</v>
      </c>
      <c r="L341" s="46"/>
      <c r="M341" s="222" t="s">
        <v>19</v>
      </c>
      <c r="N341" s="223" t="s">
        <v>40</v>
      </c>
      <c r="O341" s="86"/>
      <c r="P341" s="224">
        <f>O341*H341</f>
        <v>0</v>
      </c>
      <c r="Q341" s="224">
        <v>0.0050499999999999998</v>
      </c>
      <c r="R341" s="224">
        <f>Q341*H341</f>
        <v>0.035349999999999999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155</v>
      </c>
      <c r="AT341" s="226" t="s">
        <v>151</v>
      </c>
      <c r="AU341" s="226" t="s">
        <v>78</v>
      </c>
      <c r="AY341" s="19" t="s">
        <v>149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76</v>
      </c>
      <c r="BK341" s="227">
        <f>ROUND(I341*H341,2)</f>
        <v>0</v>
      </c>
      <c r="BL341" s="19" t="s">
        <v>155</v>
      </c>
      <c r="BM341" s="226" t="s">
        <v>1064</v>
      </c>
    </row>
    <row r="342" s="2" customFormat="1">
      <c r="A342" s="40"/>
      <c r="B342" s="41"/>
      <c r="C342" s="42"/>
      <c r="D342" s="228" t="s">
        <v>162</v>
      </c>
      <c r="E342" s="42"/>
      <c r="F342" s="229" t="s">
        <v>1065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162</v>
      </c>
      <c r="AU342" s="19" t="s">
        <v>78</v>
      </c>
    </row>
    <row r="343" s="2" customFormat="1" ht="16.5" customHeight="1">
      <c r="A343" s="40"/>
      <c r="B343" s="41"/>
      <c r="C343" s="215" t="s">
        <v>1066</v>
      </c>
      <c r="D343" s="215" t="s">
        <v>151</v>
      </c>
      <c r="E343" s="216" t="s">
        <v>1067</v>
      </c>
      <c r="F343" s="217" t="s">
        <v>1068</v>
      </c>
      <c r="G343" s="218" t="s">
        <v>382</v>
      </c>
      <c r="H343" s="219">
        <v>9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40</v>
      </c>
      <c r="O343" s="86"/>
      <c r="P343" s="224">
        <f>O343*H343</f>
        <v>0</v>
      </c>
      <c r="Q343" s="224">
        <v>0.00021000000000000001</v>
      </c>
      <c r="R343" s="224">
        <f>Q343*H343</f>
        <v>0.0018900000000000002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155</v>
      </c>
      <c r="AT343" s="226" t="s">
        <v>151</v>
      </c>
      <c r="AU343" s="226" t="s">
        <v>78</v>
      </c>
      <c r="AY343" s="19" t="s">
        <v>149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76</v>
      </c>
      <c r="BK343" s="227">
        <f>ROUND(I343*H343,2)</f>
        <v>0</v>
      </c>
      <c r="BL343" s="19" t="s">
        <v>155</v>
      </c>
      <c r="BM343" s="226" t="s">
        <v>1069</v>
      </c>
    </row>
    <row r="344" s="2" customFormat="1" ht="16.5" customHeight="1">
      <c r="A344" s="40"/>
      <c r="B344" s="41"/>
      <c r="C344" s="215" t="s">
        <v>1070</v>
      </c>
      <c r="D344" s="215" t="s">
        <v>151</v>
      </c>
      <c r="E344" s="216" t="s">
        <v>1071</v>
      </c>
      <c r="F344" s="217" t="s">
        <v>1072</v>
      </c>
      <c r="G344" s="218" t="s">
        <v>382</v>
      </c>
      <c r="H344" s="219">
        <v>11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40</v>
      </c>
      <c r="O344" s="86"/>
      <c r="P344" s="224">
        <f>O344*H344</f>
        <v>0</v>
      </c>
      <c r="Q344" s="224">
        <v>0.00106</v>
      </c>
      <c r="R344" s="224">
        <f>Q344*H344</f>
        <v>0.01166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155</v>
      </c>
      <c r="AT344" s="226" t="s">
        <v>151</v>
      </c>
      <c r="AU344" s="226" t="s">
        <v>78</v>
      </c>
      <c r="AY344" s="19" t="s">
        <v>149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76</v>
      </c>
      <c r="BK344" s="227">
        <f>ROUND(I344*H344,2)</f>
        <v>0</v>
      </c>
      <c r="BL344" s="19" t="s">
        <v>155</v>
      </c>
      <c r="BM344" s="226" t="s">
        <v>1073</v>
      </c>
    </row>
    <row r="345" s="2" customFormat="1" ht="24.15" customHeight="1">
      <c r="A345" s="40"/>
      <c r="B345" s="41"/>
      <c r="C345" s="215" t="s">
        <v>1074</v>
      </c>
      <c r="D345" s="215" t="s">
        <v>151</v>
      </c>
      <c r="E345" s="216" t="s">
        <v>1075</v>
      </c>
      <c r="F345" s="217" t="s">
        <v>1076</v>
      </c>
      <c r="G345" s="218" t="s">
        <v>382</v>
      </c>
      <c r="H345" s="219">
        <v>4</v>
      </c>
      <c r="I345" s="220"/>
      <c r="J345" s="221">
        <f>ROUND(I345*H345,2)</f>
        <v>0</v>
      </c>
      <c r="K345" s="217" t="s">
        <v>160</v>
      </c>
      <c r="L345" s="46"/>
      <c r="M345" s="222" t="s">
        <v>19</v>
      </c>
      <c r="N345" s="223" t="s">
        <v>40</v>
      </c>
      <c r="O345" s="86"/>
      <c r="P345" s="224">
        <f>O345*H345</f>
        <v>0</v>
      </c>
      <c r="Q345" s="224">
        <v>0.0016199999999999999</v>
      </c>
      <c r="R345" s="224">
        <f>Q345*H345</f>
        <v>0.0064799999999999996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155</v>
      </c>
      <c r="AT345" s="226" t="s">
        <v>151</v>
      </c>
      <c r="AU345" s="226" t="s">
        <v>78</v>
      </c>
      <c r="AY345" s="19" t="s">
        <v>149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76</v>
      </c>
      <c r="BK345" s="227">
        <f>ROUND(I345*H345,2)</f>
        <v>0</v>
      </c>
      <c r="BL345" s="19" t="s">
        <v>155</v>
      </c>
      <c r="BM345" s="226" t="s">
        <v>1077</v>
      </c>
    </row>
    <row r="346" s="2" customFormat="1">
      <c r="A346" s="40"/>
      <c r="B346" s="41"/>
      <c r="C346" s="42"/>
      <c r="D346" s="228" t="s">
        <v>162</v>
      </c>
      <c r="E346" s="42"/>
      <c r="F346" s="229" t="s">
        <v>1078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162</v>
      </c>
      <c r="AU346" s="19" t="s">
        <v>78</v>
      </c>
    </row>
    <row r="347" s="2" customFormat="1" ht="16.5" customHeight="1">
      <c r="A347" s="40"/>
      <c r="B347" s="41"/>
      <c r="C347" s="215" t="s">
        <v>1079</v>
      </c>
      <c r="D347" s="215" t="s">
        <v>151</v>
      </c>
      <c r="E347" s="216" t="s">
        <v>1080</v>
      </c>
      <c r="F347" s="217" t="s">
        <v>1081</v>
      </c>
      <c r="G347" s="218" t="s">
        <v>382</v>
      </c>
      <c r="H347" s="219">
        <v>2</v>
      </c>
      <c r="I347" s="220"/>
      <c r="J347" s="221">
        <f>ROUND(I347*H347,2)</f>
        <v>0</v>
      </c>
      <c r="K347" s="217" t="s">
        <v>160</v>
      </c>
      <c r="L347" s="46"/>
      <c r="M347" s="222" t="s">
        <v>19</v>
      </c>
      <c r="N347" s="223" t="s">
        <v>40</v>
      </c>
      <c r="O347" s="86"/>
      <c r="P347" s="224">
        <f>O347*H347</f>
        <v>0</v>
      </c>
      <c r="Q347" s="224">
        <v>0.0013600000000000001</v>
      </c>
      <c r="R347" s="224">
        <f>Q347*H347</f>
        <v>0.0027200000000000002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155</v>
      </c>
      <c r="AT347" s="226" t="s">
        <v>151</v>
      </c>
      <c r="AU347" s="226" t="s">
        <v>78</v>
      </c>
      <c r="AY347" s="19" t="s">
        <v>149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76</v>
      </c>
      <c r="BK347" s="227">
        <f>ROUND(I347*H347,2)</f>
        <v>0</v>
      </c>
      <c r="BL347" s="19" t="s">
        <v>155</v>
      </c>
      <c r="BM347" s="226" t="s">
        <v>1082</v>
      </c>
    </row>
    <row r="348" s="2" customFormat="1">
      <c r="A348" s="40"/>
      <c r="B348" s="41"/>
      <c r="C348" s="42"/>
      <c r="D348" s="228" t="s">
        <v>162</v>
      </c>
      <c r="E348" s="42"/>
      <c r="F348" s="229" t="s">
        <v>1083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162</v>
      </c>
      <c r="AU348" s="19" t="s">
        <v>78</v>
      </c>
    </row>
    <row r="349" s="2" customFormat="1" ht="24.15" customHeight="1">
      <c r="A349" s="40"/>
      <c r="B349" s="41"/>
      <c r="C349" s="215" t="s">
        <v>1084</v>
      </c>
      <c r="D349" s="215" t="s">
        <v>151</v>
      </c>
      <c r="E349" s="216" t="s">
        <v>1085</v>
      </c>
      <c r="F349" s="217" t="s">
        <v>1086</v>
      </c>
      <c r="G349" s="218" t="s">
        <v>382</v>
      </c>
      <c r="H349" s="219">
        <v>4</v>
      </c>
      <c r="I349" s="220"/>
      <c r="J349" s="221">
        <f>ROUND(I349*H349,2)</f>
        <v>0</v>
      </c>
      <c r="K349" s="217" t="s">
        <v>160</v>
      </c>
      <c r="L349" s="46"/>
      <c r="M349" s="222" t="s">
        <v>19</v>
      </c>
      <c r="N349" s="223" t="s">
        <v>40</v>
      </c>
      <c r="O349" s="86"/>
      <c r="P349" s="224">
        <f>O349*H349</f>
        <v>0</v>
      </c>
      <c r="Q349" s="224">
        <v>0.00165</v>
      </c>
      <c r="R349" s="224">
        <f>Q349*H349</f>
        <v>0.0066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155</v>
      </c>
      <c r="AT349" s="226" t="s">
        <v>151</v>
      </c>
      <c r="AU349" s="226" t="s">
        <v>78</v>
      </c>
      <c r="AY349" s="19" t="s">
        <v>149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76</v>
      </c>
      <c r="BK349" s="227">
        <f>ROUND(I349*H349,2)</f>
        <v>0</v>
      </c>
      <c r="BL349" s="19" t="s">
        <v>155</v>
      </c>
      <c r="BM349" s="226" t="s">
        <v>1087</v>
      </c>
    </row>
    <row r="350" s="2" customFormat="1">
      <c r="A350" s="40"/>
      <c r="B350" s="41"/>
      <c r="C350" s="42"/>
      <c r="D350" s="228" t="s">
        <v>162</v>
      </c>
      <c r="E350" s="42"/>
      <c r="F350" s="229" t="s">
        <v>1088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162</v>
      </c>
      <c r="AU350" s="19" t="s">
        <v>78</v>
      </c>
    </row>
    <row r="351" s="2" customFormat="1" ht="24.15" customHeight="1">
      <c r="A351" s="40"/>
      <c r="B351" s="41"/>
      <c r="C351" s="215" t="s">
        <v>1089</v>
      </c>
      <c r="D351" s="215" t="s">
        <v>151</v>
      </c>
      <c r="E351" s="216" t="s">
        <v>1090</v>
      </c>
      <c r="F351" s="217" t="s">
        <v>1091</v>
      </c>
      <c r="G351" s="218" t="s">
        <v>382</v>
      </c>
      <c r="H351" s="219">
        <v>3</v>
      </c>
      <c r="I351" s="220"/>
      <c r="J351" s="221">
        <f>ROUND(I351*H351,2)</f>
        <v>0</v>
      </c>
      <c r="K351" s="217" t="s">
        <v>160</v>
      </c>
      <c r="L351" s="46"/>
      <c r="M351" s="222" t="s">
        <v>19</v>
      </c>
      <c r="N351" s="223" t="s">
        <v>40</v>
      </c>
      <c r="O351" s="86"/>
      <c r="P351" s="224">
        <f>O351*H351</f>
        <v>0</v>
      </c>
      <c r="Q351" s="224">
        <v>0.0028600000000000001</v>
      </c>
      <c r="R351" s="224">
        <f>Q351*H351</f>
        <v>0.0085800000000000008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155</v>
      </c>
      <c r="AT351" s="226" t="s">
        <v>151</v>
      </c>
      <c r="AU351" s="226" t="s">
        <v>78</v>
      </c>
      <c r="AY351" s="19" t="s">
        <v>149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76</v>
      </c>
      <c r="BK351" s="227">
        <f>ROUND(I351*H351,2)</f>
        <v>0</v>
      </c>
      <c r="BL351" s="19" t="s">
        <v>155</v>
      </c>
      <c r="BM351" s="226" t="s">
        <v>1092</v>
      </c>
    </row>
    <row r="352" s="2" customFormat="1">
      <c r="A352" s="40"/>
      <c r="B352" s="41"/>
      <c r="C352" s="42"/>
      <c r="D352" s="228" t="s">
        <v>162</v>
      </c>
      <c r="E352" s="42"/>
      <c r="F352" s="229" t="s">
        <v>1093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162</v>
      </c>
      <c r="AU352" s="19" t="s">
        <v>78</v>
      </c>
    </row>
    <row r="353" s="2" customFormat="1" ht="24.15" customHeight="1">
      <c r="A353" s="40"/>
      <c r="B353" s="41"/>
      <c r="C353" s="215" t="s">
        <v>1094</v>
      </c>
      <c r="D353" s="215" t="s">
        <v>151</v>
      </c>
      <c r="E353" s="216" t="s">
        <v>1095</v>
      </c>
      <c r="F353" s="217" t="s">
        <v>1096</v>
      </c>
      <c r="G353" s="218" t="s">
        <v>382</v>
      </c>
      <c r="H353" s="219">
        <v>1</v>
      </c>
      <c r="I353" s="220"/>
      <c r="J353" s="221">
        <f>ROUND(I353*H353,2)</f>
        <v>0</v>
      </c>
      <c r="K353" s="217" t="s">
        <v>160</v>
      </c>
      <c r="L353" s="46"/>
      <c r="M353" s="222" t="s">
        <v>19</v>
      </c>
      <c r="N353" s="223" t="s">
        <v>40</v>
      </c>
      <c r="O353" s="86"/>
      <c r="P353" s="224">
        <f>O353*H353</f>
        <v>0</v>
      </c>
      <c r="Q353" s="224">
        <v>0.0050800000000000003</v>
      </c>
      <c r="R353" s="224">
        <f>Q353*H353</f>
        <v>0.0050800000000000003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155</v>
      </c>
      <c r="AT353" s="226" t="s">
        <v>151</v>
      </c>
      <c r="AU353" s="226" t="s">
        <v>78</v>
      </c>
      <c r="AY353" s="19" t="s">
        <v>149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76</v>
      </c>
      <c r="BK353" s="227">
        <f>ROUND(I353*H353,2)</f>
        <v>0</v>
      </c>
      <c r="BL353" s="19" t="s">
        <v>155</v>
      </c>
      <c r="BM353" s="226" t="s">
        <v>1097</v>
      </c>
    </row>
    <row r="354" s="2" customFormat="1">
      <c r="A354" s="40"/>
      <c r="B354" s="41"/>
      <c r="C354" s="42"/>
      <c r="D354" s="228" t="s">
        <v>162</v>
      </c>
      <c r="E354" s="42"/>
      <c r="F354" s="229" t="s">
        <v>1098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162</v>
      </c>
      <c r="AU354" s="19" t="s">
        <v>78</v>
      </c>
    </row>
    <row r="355" s="2" customFormat="1" ht="16.5" customHeight="1">
      <c r="A355" s="40"/>
      <c r="B355" s="41"/>
      <c r="C355" s="215" t="s">
        <v>1099</v>
      </c>
      <c r="D355" s="215" t="s">
        <v>151</v>
      </c>
      <c r="E355" s="216" t="s">
        <v>944</v>
      </c>
      <c r="F355" s="217" t="s">
        <v>1100</v>
      </c>
      <c r="G355" s="218" t="s">
        <v>154</v>
      </c>
      <c r="H355" s="219">
        <v>1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40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155</v>
      </c>
      <c r="AT355" s="226" t="s">
        <v>151</v>
      </c>
      <c r="AU355" s="226" t="s">
        <v>78</v>
      </c>
      <c r="AY355" s="19" t="s">
        <v>149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76</v>
      </c>
      <c r="BK355" s="227">
        <f>ROUND(I355*H355,2)</f>
        <v>0</v>
      </c>
      <c r="BL355" s="19" t="s">
        <v>155</v>
      </c>
      <c r="BM355" s="226" t="s">
        <v>1101</v>
      </c>
    </row>
    <row r="356" s="2" customFormat="1" ht="16.5" customHeight="1">
      <c r="A356" s="40"/>
      <c r="B356" s="41"/>
      <c r="C356" s="215" t="s">
        <v>1102</v>
      </c>
      <c r="D356" s="215" t="s">
        <v>151</v>
      </c>
      <c r="E356" s="216" t="s">
        <v>960</v>
      </c>
      <c r="F356" s="217" t="s">
        <v>1103</v>
      </c>
      <c r="G356" s="218" t="s">
        <v>154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40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155</v>
      </c>
      <c r="AT356" s="226" t="s">
        <v>151</v>
      </c>
      <c r="AU356" s="226" t="s">
        <v>78</v>
      </c>
      <c r="AY356" s="19" t="s">
        <v>149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76</v>
      </c>
      <c r="BK356" s="227">
        <f>ROUND(I356*H356,2)</f>
        <v>0</v>
      </c>
      <c r="BL356" s="19" t="s">
        <v>155</v>
      </c>
      <c r="BM356" s="226" t="s">
        <v>1104</v>
      </c>
    </row>
    <row r="357" s="2" customFormat="1" ht="16.5" customHeight="1">
      <c r="A357" s="40"/>
      <c r="B357" s="41"/>
      <c r="C357" s="215" t="s">
        <v>1105</v>
      </c>
      <c r="D357" s="215" t="s">
        <v>151</v>
      </c>
      <c r="E357" s="216" t="s">
        <v>963</v>
      </c>
      <c r="F357" s="217" t="s">
        <v>1106</v>
      </c>
      <c r="G357" s="218" t="s">
        <v>154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40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155</v>
      </c>
      <c r="AT357" s="226" t="s">
        <v>151</v>
      </c>
      <c r="AU357" s="226" t="s">
        <v>78</v>
      </c>
      <c r="AY357" s="19" t="s">
        <v>149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76</v>
      </c>
      <c r="BK357" s="227">
        <f>ROUND(I357*H357,2)</f>
        <v>0</v>
      </c>
      <c r="BL357" s="19" t="s">
        <v>155</v>
      </c>
      <c r="BM357" s="226" t="s">
        <v>1107</v>
      </c>
    </row>
    <row r="358" s="2" customFormat="1" ht="16.5" customHeight="1">
      <c r="A358" s="40"/>
      <c r="B358" s="41"/>
      <c r="C358" s="215" t="s">
        <v>1108</v>
      </c>
      <c r="D358" s="215" t="s">
        <v>151</v>
      </c>
      <c r="E358" s="216" t="s">
        <v>966</v>
      </c>
      <c r="F358" s="217" t="s">
        <v>1109</v>
      </c>
      <c r="G358" s="218" t="s">
        <v>154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40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155</v>
      </c>
      <c r="AT358" s="226" t="s">
        <v>151</v>
      </c>
      <c r="AU358" s="226" t="s">
        <v>78</v>
      </c>
      <c r="AY358" s="19" t="s">
        <v>149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76</v>
      </c>
      <c r="BK358" s="227">
        <f>ROUND(I358*H358,2)</f>
        <v>0</v>
      </c>
      <c r="BL358" s="19" t="s">
        <v>155</v>
      </c>
      <c r="BM358" s="226" t="s">
        <v>1110</v>
      </c>
    </row>
    <row r="359" s="2" customFormat="1" ht="16.5" customHeight="1">
      <c r="A359" s="40"/>
      <c r="B359" s="41"/>
      <c r="C359" s="215" t="s">
        <v>1111</v>
      </c>
      <c r="D359" s="215" t="s">
        <v>151</v>
      </c>
      <c r="E359" s="216" t="s">
        <v>1112</v>
      </c>
      <c r="F359" s="217" t="s">
        <v>1113</v>
      </c>
      <c r="G359" s="218" t="s">
        <v>154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40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155</v>
      </c>
      <c r="AT359" s="226" t="s">
        <v>151</v>
      </c>
      <c r="AU359" s="226" t="s">
        <v>78</v>
      </c>
      <c r="AY359" s="19" t="s">
        <v>149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76</v>
      </c>
      <c r="BK359" s="227">
        <f>ROUND(I359*H359,2)</f>
        <v>0</v>
      </c>
      <c r="BL359" s="19" t="s">
        <v>155</v>
      </c>
      <c r="BM359" s="226" t="s">
        <v>1114</v>
      </c>
    </row>
    <row r="360" s="2" customFormat="1" ht="16.5" customHeight="1">
      <c r="A360" s="40"/>
      <c r="B360" s="41"/>
      <c r="C360" s="215" t="s">
        <v>1115</v>
      </c>
      <c r="D360" s="215" t="s">
        <v>151</v>
      </c>
      <c r="E360" s="216" t="s">
        <v>1116</v>
      </c>
      <c r="F360" s="217" t="s">
        <v>1117</v>
      </c>
      <c r="G360" s="218" t="s">
        <v>154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40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155</v>
      </c>
      <c r="AT360" s="226" t="s">
        <v>151</v>
      </c>
      <c r="AU360" s="226" t="s">
        <v>78</v>
      </c>
      <c r="AY360" s="19" t="s">
        <v>149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76</v>
      </c>
      <c r="BK360" s="227">
        <f>ROUND(I360*H360,2)</f>
        <v>0</v>
      </c>
      <c r="BL360" s="19" t="s">
        <v>155</v>
      </c>
      <c r="BM360" s="226" t="s">
        <v>1118</v>
      </c>
    </row>
    <row r="361" s="2" customFormat="1" ht="16.5" customHeight="1">
      <c r="A361" s="40"/>
      <c r="B361" s="41"/>
      <c r="C361" s="215" t="s">
        <v>1119</v>
      </c>
      <c r="D361" s="215" t="s">
        <v>151</v>
      </c>
      <c r="E361" s="216" t="s">
        <v>1120</v>
      </c>
      <c r="F361" s="217" t="s">
        <v>1121</v>
      </c>
      <c r="G361" s="218" t="s">
        <v>154</v>
      </c>
      <c r="H361" s="219">
        <v>2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40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155</v>
      </c>
      <c r="AT361" s="226" t="s">
        <v>151</v>
      </c>
      <c r="AU361" s="226" t="s">
        <v>78</v>
      </c>
      <c r="AY361" s="19" t="s">
        <v>149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76</v>
      </c>
      <c r="BK361" s="227">
        <f>ROUND(I361*H361,2)</f>
        <v>0</v>
      </c>
      <c r="BL361" s="19" t="s">
        <v>155</v>
      </c>
      <c r="BM361" s="226" t="s">
        <v>1122</v>
      </c>
    </row>
    <row r="362" s="2" customFormat="1" ht="16.5" customHeight="1">
      <c r="A362" s="40"/>
      <c r="B362" s="41"/>
      <c r="C362" s="215" t="s">
        <v>1123</v>
      </c>
      <c r="D362" s="215" t="s">
        <v>151</v>
      </c>
      <c r="E362" s="216" t="s">
        <v>1124</v>
      </c>
      <c r="F362" s="217" t="s">
        <v>1125</v>
      </c>
      <c r="G362" s="218" t="s">
        <v>154</v>
      </c>
      <c r="H362" s="219">
        <v>2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40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155</v>
      </c>
      <c r="AT362" s="226" t="s">
        <v>151</v>
      </c>
      <c r="AU362" s="226" t="s">
        <v>78</v>
      </c>
      <c r="AY362" s="19" t="s">
        <v>149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76</v>
      </c>
      <c r="BK362" s="227">
        <f>ROUND(I362*H362,2)</f>
        <v>0</v>
      </c>
      <c r="BL362" s="19" t="s">
        <v>155</v>
      </c>
      <c r="BM362" s="226" t="s">
        <v>1126</v>
      </c>
    </row>
    <row r="363" s="2" customFormat="1" ht="16.5" customHeight="1">
      <c r="A363" s="40"/>
      <c r="B363" s="41"/>
      <c r="C363" s="215" t="s">
        <v>1127</v>
      </c>
      <c r="D363" s="215" t="s">
        <v>151</v>
      </c>
      <c r="E363" s="216" t="s">
        <v>1128</v>
      </c>
      <c r="F363" s="217" t="s">
        <v>1129</v>
      </c>
      <c r="G363" s="218" t="s">
        <v>154</v>
      </c>
      <c r="H363" s="219">
        <v>2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40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155</v>
      </c>
      <c r="AT363" s="226" t="s">
        <v>151</v>
      </c>
      <c r="AU363" s="226" t="s">
        <v>78</v>
      </c>
      <c r="AY363" s="19" t="s">
        <v>149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76</v>
      </c>
      <c r="BK363" s="227">
        <f>ROUND(I363*H363,2)</f>
        <v>0</v>
      </c>
      <c r="BL363" s="19" t="s">
        <v>155</v>
      </c>
      <c r="BM363" s="226" t="s">
        <v>1130</v>
      </c>
    </row>
    <row r="364" s="2" customFormat="1" ht="16.5" customHeight="1">
      <c r="A364" s="40"/>
      <c r="B364" s="41"/>
      <c r="C364" s="215" t="s">
        <v>1131</v>
      </c>
      <c r="D364" s="215" t="s">
        <v>151</v>
      </c>
      <c r="E364" s="216" t="s">
        <v>1132</v>
      </c>
      <c r="F364" s="217" t="s">
        <v>1133</v>
      </c>
      <c r="G364" s="218" t="s">
        <v>154</v>
      </c>
      <c r="H364" s="219">
        <v>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40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155</v>
      </c>
      <c r="AT364" s="226" t="s">
        <v>151</v>
      </c>
      <c r="AU364" s="226" t="s">
        <v>78</v>
      </c>
      <c r="AY364" s="19" t="s">
        <v>149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76</v>
      </c>
      <c r="BK364" s="227">
        <f>ROUND(I364*H364,2)</f>
        <v>0</v>
      </c>
      <c r="BL364" s="19" t="s">
        <v>155</v>
      </c>
      <c r="BM364" s="226" t="s">
        <v>1134</v>
      </c>
    </row>
    <row r="365" s="2" customFormat="1" ht="16.5" customHeight="1">
      <c r="A365" s="40"/>
      <c r="B365" s="41"/>
      <c r="C365" s="215" t="s">
        <v>1135</v>
      </c>
      <c r="D365" s="215" t="s">
        <v>151</v>
      </c>
      <c r="E365" s="216" t="s">
        <v>1136</v>
      </c>
      <c r="F365" s="217" t="s">
        <v>1137</v>
      </c>
      <c r="G365" s="218" t="s">
        <v>154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40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155</v>
      </c>
      <c r="AT365" s="226" t="s">
        <v>151</v>
      </c>
      <c r="AU365" s="226" t="s">
        <v>78</v>
      </c>
      <c r="AY365" s="19" t="s">
        <v>149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76</v>
      </c>
      <c r="BK365" s="227">
        <f>ROUND(I365*H365,2)</f>
        <v>0</v>
      </c>
      <c r="BL365" s="19" t="s">
        <v>155</v>
      </c>
      <c r="BM365" s="226" t="s">
        <v>1138</v>
      </c>
    </row>
    <row r="366" s="2" customFormat="1" ht="16.5" customHeight="1">
      <c r="A366" s="40"/>
      <c r="B366" s="41"/>
      <c r="C366" s="215" t="s">
        <v>1139</v>
      </c>
      <c r="D366" s="215" t="s">
        <v>151</v>
      </c>
      <c r="E366" s="216" t="s">
        <v>1140</v>
      </c>
      <c r="F366" s="217" t="s">
        <v>1141</v>
      </c>
      <c r="G366" s="218" t="s">
        <v>154</v>
      </c>
      <c r="H366" s="219">
        <v>2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40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155</v>
      </c>
      <c r="AT366" s="226" t="s">
        <v>151</v>
      </c>
      <c r="AU366" s="226" t="s">
        <v>78</v>
      </c>
      <c r="AY366" s="19" t="s">
        <v>149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76</v>
      </c>
      <c r="BK366" s="227">
        <f>ROUND(I366*H366,2)</f>
        <v>0</v>
      </c>
      <c r="BL366" s="19" t="s">
        <v>155</v>
      </c>
      <c r="BM366" s="226" t="s">
        <v>1142</v>
      </c>
    </row>
    <row r="367" s="2" customFormat="1" ht="16.5" customHeight="1">
      <c r="A367" s="40"/>
      <c r="B367" s="41"/>
      <c r="C367" s="215" t="s">
        <v>1143</v>
      </c>
      <c r="D367" s="215" t="s">
        <v>151</v>
      </c>
      <c r="E367" s="216" t="s">
        <v>1144</v>
      </c>
      <c r="F367" s="217" t="s">
        <v>1145</v>
      </c>
      <c r="G367" s="218" t="s">
        <v>154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40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155</v>
      </c>
      <c r="AT367" s="226" t="s">
        <v>151</v>
      </c>
      <c r="AU367" s="226" t="s">
        <v>78</v>
      </c>
      <c r="AY367" s="19" t="s">
        <v>149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76</v>
      </c>
      <c r="BK367" s="227">
        <f>ROUND(I367*H367,2)</f>
        <v>0</v>
      </c>
      <c r="BL367" s="19" t="s">
        <v>155</v>
      </c>
      <c r="BM367" s="226" t="s">
        <v>1146</v>
      </c>
    </row>
    <row r="368" s="2" customFormat="1" ht="16.5" customHeight="1">
      <c r="A368" s="40"/>
      <c r="B368" s="41"/>
      <c r="C368" s="215" t="s">
        <v>1147</v>
      </c>
      <c r="D368" s="215" t="s">
        <v>151</v>
      </c>
      <c r="E368" s="216" t="s">
        <v>1148</v>
      </c>
      <c r="F368" s="217" t="s">
        <v>1149</v>
      </c>
      <c r="G368" s="218" t="s">
        <v>154</v>
      </c>
      <c r="H368" s="219">
        <v>6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40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155</v>
      </c>
      <c r="AT368" s="226" t="s">
        <v>151</v>
      </c>
      <c r="AU368" s="226" t="s">
        <v>78</v>
      </c>
      <c r="AY368" s="19" t="s">
        <v>149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76</v>
      </c>
      <c r="BK368" s="227">
        <f>ROUND(I368*H368,2)</f>
        <v>0</v>
      </c>
      <c r="BL368" s="19" t="s">
        <v>155</v>
      </c>
      <c r="BM368" s="226" t="s">
        <v>1150</v>
      </c>
    </row>
    <row r="369" s="2" customFormat="1" ht="16.5" customHeight="1">
      <c r="A369" s="40"/>
      <c r="B369" s="41"/>
      <c r="C369" s="215" t="s">
        <v>1151</v>
      </c>
      <c r="D369" s="215" t="s">
        <v>151</v>
      </c>
      <c r="E369" s="216" t="s">
        <v>1152</v>
      </c>
      <c r="F369" s="217" t="s">
        <v>1153</v>
      </c>
      <c r="G369" s="218" t="s">
        <v>154</v>
      </c>
      <c r="H369" s="219">
        <v>2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40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155</v>
      </c>
      <c r="AT369" s="226" t="s">
        <v>151</v>
      </c>
      <c r="AU369" s="226" t="s">
        <v>78</v>
      </c>
      <c r="AY369" s="19" t="s">
        <v>149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76</v>
      </c>
      <c r="BK369" s="227">
        <f>ROUND(I369*H369,2)</f>
        <v>0</v>
      </c>
      <c r="BL369" s="19" t="s">
        <v>155</v>
      </c>
      <c r="BM369" s="226" t="s">
        <v>1154</v>
      </c>
    </row>
    <row r="370" s="2" customFormat="1" ht="16.5" customHeight="1">
      <c r="A370" s="40"/>
      <c r="B370" s="41"/>
      <c r="C370" s="215" t="s">
        <v>1155</v>
      </c>
      <c r="D370" s="215" t="s">
        <v>151</v>
      </c>
      <c r="E370" s="216" t="s">
        <v>1156</v>
      </c>
      <c r="F370" s="217" t="s">
        <v>1157</v>
      </c>
      <c r="G370" s="218" t="s">
        <v>154</v>
      </c>
      <c r="H370" s="219">
        <v>3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40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155</v>
      </c>
      <c r="AT370" s="226" t="s">
        <v>151</v>
      </c>
      <c r="AU370" s="226" t="s">
        <v>78</v>
      </c>
      <c r="AY370" s="19" t="s">
        <v>149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76</v>
      </c>
      <c r="BK370" s="227">
        <f>ROUND(I370*H370,2)</f>
        <v>0</v>
      </c>
      <c r="BL370" s="19" t="s">
        <v>155</v>
      </c>
      <c r="BM370" s="226" t="s">
        <v>1158</v>
      </c>
    </row>
    <row r="371" s="2" customFormat="1" ht="16.5" customHeight="1">
      <c r="A371" s="40"/>
      <c r="B371" s="41"/>
      <c r="C371" s="215" t="s">
        <v>1159</v>
      </c>
      <c r="D371" s="215" t="s">
        <v>151</v>
      </c>
      <c r="E371" s="216" t="s">
        <v>1160</v>
      </c>
      <c r="F371" s="217" t="s">
        <v>1161</v>
      </c>
      <c r="G371" s="218" t="s">
        <v>154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40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155</v>
      </c>
      <c r="AT371" s="226" t="s">
        <v>151</v>
      </c>
      <c r="AU371" s="226" t="s">
        <v>78</v>
      </c>
      <c r="AY371" s="19" t="s">
        <v>149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76</v>
      </c>
      <c r="BK371" s="227">
        <f>ROUND(I371*H371,2)</f>
        <v>0</v>
      </c>
      <c r="BL371" s="19" t="s">
        <v>155</v>
      </c>
      <c r="BM371" s="226" t="s">
        <v>1162</v>
      </c>
    </row>
    <row r="372" s="2" customFormat="1" ht="16.5" customHeight="1">
      <c r="A372" s="40"/>
      <c r="B372" s="41"/>
      <c r="C372" s="215" t="s">
        <v>1163</v>
      </c>
      <c r="D372" s="215" t="s">
        <v>151</v>
      </c>
      <c r="E372" s="216" t="s">
        <v>1164</v>
      </c>
      <c r="F372" s="217" t="s">
        <v>1165</v>
      </c>
      <c r="G372" s="218" t="s">
        <v>154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40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155</v>
      </c>
      <c r="AT372" s="226" t="s">
        <v>151</v>
      </c>
      <c r="AU372" s="226" t="s">
        <v>78</v>
      </c>
      <c r="AY372" s="19" t="s">
        <v>149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76</v>
      </c>
      <c r="BK372" s="227">
        <f>ROUND(I372*H372,2)</f>
        <v>0</v>
      </c>
      <c r="BL372" s="19" t="s">
        <v>155</v>
      </c>
      <c r="BM372" s="226" t="s">
        <v>1166</v>
      </c>
    </row>
    <row r="373" s="2" customFormat="1" ht="16.5" customHeight="1">
      <c r="A373" s="40"/>
      <c r="B373" s="41"/>
      <c r="C373" s="215" t="s">
        <v>1167</v>
      </c>
      <c r="D373" s="215" t="s">
        <v>151</v>
      </c>
      <c r="E373" s="216" t="s">
        <v>1168</v>
      </c>
      <c r="F373" s="217" t="s">
        <v>1169</v>
      </c>
      <c r="G373" s="218" t="s">
        <v>154</v>
      </c>
      <c r="H373" s="219">
        <v>1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40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155</v>
      </c>
      <c r="AT373" s="226" t="s">
        <v>151</v>
      </c>
      <c r="AU373" s="226" t="s">
        <v>78</v>
      </c>
      <c r="AY373" s="19" t="s">
        <v>149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76</v>
      </c>
      <c r="BK373" s="227">
        <f>ROUND(I373*H373,2)</f>
        <v>0</v>
      </c>
      <c r="BL373" s="19" t="s">
        <v>155</v>
      </c>
      <c r="BM373" s="226" t="s">
        <v>1170</v>
      </c>
    </row>
    <row r="374" s="2" customFormat="1" ht="16.5" customHeight="1">
      <c r="A374" s="40"/>
      <c r="B374" s="41"/>
      <c r="C374" s="215" t="s">
        <v>1171</v>
      </c>
      <c r="D374" s="215" t="s">
        <v>151</v>
      </c>
      <c r="E374" s="216" t="s">
        <v>1172</v>
      </c>
      <c r="F374" s="217" t="s">
        <v>921</v>
      </c>
      <c r="G374" s="218" t="s">
        <v>154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40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155</v>
      </c>
      <c r="AT374" s="226" t="s">
        <v>151</v>
      </c>
      <c r="AU374" s="226" t="s">
        <v>78</v>
      </c>
      <c r="AY374" s="19" t="s">
        <v>149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76</v>
      </c>
      <c r="BK374" s="227">
        <f>ROUND(I374*H374,2)</f>
        <v>0</v>
      </c>
      <c r="BL374" s="19" t="s">
        <v>155</v>
      </c>
      <c r="BM374" s="226" t="s">
        <v>1173</v>
      </c>
    </row>
    <row r="375" s="2" customFormat="1" ht="16.5" customHeight="1">
      <c r="A375" s="40"/>
      <c r="B375" s="41"/>
      <c r="C375" s="215" t="s">
        <v>1174</v>
      </c>
      <c r="D375" s="215" t="s">
        <v>151</v>
      </c>
      <c r="E375" s="216" t="s">
        <v>1175</v>
      </c>
      <c r="F375" s="217" t="s">
        <v>1176</v>
      </c>
      <c r="G375" s="218" t="s">
        <v>154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40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155</v>
      </c>
      <c r="AT375" s="226" t="s">
        <v>151</v>
      </c>
      <c r="AU375" s="226" t="s">
        <v>78</v>
      </c>
      <c r="AY375" s="19" t="s">
        <v>149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76</v>
      </c>
      <c r="BK375" s="227">
        <f>ROUND(I375*H375,2)</f>
        <v>0</v>
      </c>
      <c r="BL375" s="19" t="s">
        <v>155</v>
      </c>
      <c r="BM375" s="226" t="s">
        <v>1177</v>
      </c>
    </row>
    <row r="376" s="2" customFormat="1" ht="16.5" customHeight="1">
      <c r="A376" s="40"/>
      <c r="B376" s="41"/>
      <c r="C376" s="215" t="s">
        <v>1178</v>
      </c>
      <c r="D376" s="215" t="s">
        <v>151</v>
      </c>
      <c r="E376" s="216" t="s">
        <v>1179</v>
      </c>
      <c r="F376" s="217" t="s">
        <v>1180</v>
      </c>
      <c r="G376" s="218" t="s">
        <v>154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40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155</v>
      </c>
      <c r="AT376" s="226" t="s">
        <v>151</v>
      </c>
      <c r="AU376" s="226" t="s">
        <v>78</v>
      </c>
      <c r="AY376" s="19" t="s">
        <v>149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76</v>
      </c>
      <c r="BK376" s="227">
        <f>ROUND(I376*H376,2)</f>
        <v>0</v>
      </c>
      <c r="BL376" s="19" t="s">
        <v>155</v>
      </c>
      <c r="BM376" s="226" t="s">
        <v>1181</v>
      </c>
    </row>
    <row r="377" s="2" customFormat="1" ht="16.5" customHeight="1">
      <c r="A377" s="40"/>
      <c r="B377" s="41"/>
      <c r="C377" s="215" t="s">
        <v>1182</v>
      </c>
      <c r="D377" s="215" t="s">
        <v>151</v>
      </c>
      <c r="E377" s="216" t="s">
        <v>1183</v>
      </c>
      <c r="F377" s="217" t="s">
        <v>1184</v>
      </c>
      <c r="G377" s="218" t="s">
        <v>154</v>
      </c>
      <c r="H377" s="219">
        <v>1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40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155</v>
      </c>
      <c r="AT377" s="226" t="s">
        <v>151</v>
      </c>
      <c r="AU377" s="226" t="s">
        <v>78</v>
      </c>
      <c r="AY377" s="19" t="s">
        <v>149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76</v>
      </c>
      <c r="BK377" s="227">
        <f>ROUND(I377*H377,2)</f>
        <v>0</v>
      </c>
      <c r="BL377" s="19" t="s">
        <v>155</v>
      </c>
      <c r="BM377" s="226" t="s">
        <v>1185</v>
      </c>
    </row>
    <row r="378" s="2" customFormat="1" ht="16.5" customHeight="1">
      <c r="A378" s="40"/>
      <c r="B378" s="41"/>
      <c r="C378" s="215" t="s">
        <v>1186</v>
      </c>
      <c r="D378" s="215" t="s">
        <v>151</v>
      </c>
      <c r="E378" s="216" t="s">
        <v>1187</v>
      </c>
      <c r="F378" s="217" t="s">
        <v>1188</v>
      </c>
      <c r="G378" s="218" t="s">
        <v>154</v>
      </c>
      <c r="H378" s="219">
        <v>4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40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155</v>
      </c>
      <c r="AT378" s="226" t="s">
        <v>151</v>
      </c>
      <c r="AU378" s="226" t="s">
        <v>78</v>
      </c>
      <c r="AY378" s="19" t="s">
        <v>149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76</v>
      </c>
      <c r="BK378" s="227">
        <f>ROUND(I378*H378,2)</f>
        <v>0</v>
      </c>
      <c r="BL378" s="19" t="s">
        <v>155</v>
      </c>
      <c r="BM378" s="226" t="s">
        <v>1189</v>
      </c>
    </row>
    <row r="379" s="2" customFormat="1" ht="16.5" customHeight="1">
      <c r="A379" s="40"/>
      <c r="B379" s="41"/>
      <c r="C379" s="215" t="s">
        <v>257</v>
      </c>
      <c r="D379" s="215" t="s">
        <v>151</v>
      </c>
      <c r="E379" s="216" t="s">
        <v>1190</v>
      </c>
      <c r="F379" s="217" t="s">
        <v>1191</v>
      </c>
      <c r="G379" s="218" t="s">
        <v>154</v>
      </c>
      <c r="H379" s="219">
        <v>3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40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155</v>
      </c>
      <c r="AT379" s="226" t="s">
        <v>151</v>
      </c>
      <c r="AU379" s="226" t="s">
        <v>78</v>
      </c>
      <c r="AY379" s="19" t="s">
        <v>149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76</v>
      </c>
      <c r="BK379" s="227">
        <f>ROUND(I379*H379,2)</f>
        <v>0</v>
      </c>
      <c r="BL379" s="19" t="s">
        <v>155</v>
      </c>
      <c r="BM379" s="226" t="s">
        <v>1192</v>
      </c>
    </row>
    <row r="380" s="2" customFormat="1" ht="16.5" customHeight="1">
      <c r="A380" s="40"/>
      <c r="B380" s="41"/>
      <c r="C380" s="215" t="s">
        <v>1193</v>
      </c>
      <c r="D380" s="215" t="s">
        <v>151</v>
      </c>
      <c r="E380" s="216" t="s">
        <v>1194</v>
      </c>
      <c r="F380" s="217" t="s">
        <v>1195</v>
      </c>
      <c r="G380" s="218" t="s">
        <v>154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40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155</v>
      </c>
      <c r="AT380" s="226" t="s">
        <v>151</v>
      </c>
      <c r="AU380" s="226" t="s">
        <v>78</v>
      </c>
      <c r="AY380" s="19" t="s">
        <v>149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76</v>
      </c>
      <c r="BK380" s="227">
        <f>ROUND(I380*H380,2)</f>
        <v>0</v>
      </c>
      <c r="BL380" s="19" t="s">
        <v>155</v>
      </c>
      <c r="BM380" s="226" t="s">
        <v>1196</v>
      </c>
    </row>
    <row r="381" s="2" customFormat="1" ht="16.5" customHeight="1">
      <c r="A381" s="40"/>
      <c r="B381" s="41"/>
      <c r="C381" s="215" t="s">
        <v>1197</v>
      </c>
      <c r="D381" s="215" t="s">
        <v>151</v>
      </c>
      <c r="E381" s="216" t="s">
        <v>1198</v>
      </c>
      <c r="F381" s="217" t="s">
        <v>1199</v>
      </c>
      <c r="G381" s="218" t="s">
        <v>154</v>
      </c>
      <c r="H381" s="219">
        <v>4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40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155</v>
      </c>
      <c r="AT381" s="226" t="s">
        <v>151</v>
      </c>
      <c r="AU381" s="226" t="s">
        <v>78</v>
      </c>
      <c r="AY381" s="19" t="s">
        <v>149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76</v>
      </c>
      <c r="BK381" s="227">
        <f>ROUND(I381*H381,2)</f>
        <v>0</v>
      </c>
      <c r="BL381" s="19" t="s">
        <v>155</v>
      </c>
      <c r="BM381" s="226" t="s">
        <v>1200</v>
      </c>
    </row>
    <row r="382" s="2" customFormat="1" ht="16.5" customHeight="1">
      <c r="A382" s="40"/>
      <c r="B382" s="41"/>
      <c r="C382" s="215" t="s">
        <v>1201</v>
      </c>
      <c r="D382" s="215" t="s">
        <v>151</v>
      </c>
      <c r="E382" s="216" t="s">
        <v>1202</v>
      </c>
      <c r="F382" s="217" t="s">
        <v>1203</v>
      </c>
      <c r="G382" s="218" t="s">
        <v>154</v>
      </c>
      <c r="H382" s="219">
        <v>8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40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155</v>
      </c>
      <c r="AT382" s="226" t="s">
        <v>151</v>
      </c>
      <c r="AU382" s="226" t="s">
        <v>78</v>
      </c>
      <c r="AY382" s="19" t="s">
        <v>149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76</v>
      </c>
      <c r="BK382" s="227">
        <f>ROUND(I382*H382,2)</f>
        <v>0</v>
      </c>
      <c r="BL382" s="19" t="s">
        <v>155</v>
      </c>
      <c r="BM382" s="226" t="s">
        <v>1204</v>
      </c>
    </row>
    <row r="383" s="2" customFormat="1" ht="16.5" customHeight="1">
      <c r="A383" s="40"/>
      <c r="B383" s="41"/>
      <c r="C383" s="215" t="s">
        <v>1205</v>
      </c>
      <c r="D383" s="215" t="s">
        <v>151</v>
      </c>
      <c r="E383" s="216" t="s">
        <v>1206</v>
      </c>
      <c r="F383" s="217" t="s">
        <v>1207</v>
      </c>
      <c r="G383" s="218" t="s">
        <v>154</v>
      </c>
      <c r="H383" s="219">
        <v>3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40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155</v>
      </c>
      <c r="AT383" s="226" t="s">
        <v>151</v>
      </c>
      <c r="AU383" s="226" t="s">
        <v>78</v>
      </c>
      <c r="AY383" s="19" t="s">
        <v>149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76</v>
      </c>
      <c r="BK383" s="227">
        <f>ROUND(I383*H383,2)</f>
        <v>0</v>
      </c>
      <c r="BL383" s="19" t="s">
        <v>155</v>
      </c>
      <c r="BM383" s="226" t="s">
        <v>1208</v>
      </c>
    </row>
    <row r="384" s="2" customFormat="1" ht="16.5" customHeight="1">
      <c r="A384" s="40"/>
      <c r="B384" s="41"/>
      <c r="C384" s="215" t="s">
        <v>1209</v>
      </c>
      <c r="D384" s="215" t="s">
        <v>151</v>
      </c>
      <c r="E384" s="216" t="s">
        <v>1210</v>
      </c>
      <c r="F384" s="217" t="s">
        <v>1211</v>
      </c>
      <c r="G384" s="218" t="s">
        <v>154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40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155</v>
      </c>
      <c r="AT384" s="226" t="s">
        <v>151</v>
      </c>
      <c r="AU384" s="226" t="s">
        <v>78</v>
      </c>
      <c r="AY384" s="19" t="s">
        <v>149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76</v>
      </c>
      <c r="BK384" s="227">
        <f>ROUND(I384*H384,2)</f>
        <v>0</v>
      </c>
      <c r="BL384" s="19" t="s">
        <v>155</v>
      </c>
      <c r="BM384" s="226" t="s">
        <v>1212</v>
      </c>
    </row>
    <row r="385" s="2" customFormat="1" ht="16.5" customHeight="1">
      <c r="A385" s="40"/>
      <c r="B385" s="41"/>
      <c r="C385" s="215" t="s">
        <v>1213</v>
      </c>
      <c r="D385" s="215" t="s">
        <v>151</v>
      </c>
      <c r="E385" s="216" t="s">
        <v>938</v>
      </c>
      <c r="F385" s="217" t="s">
        <v>1214</v>
      </c>
      <c r="G385" s="218" t="s">
        <v>154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40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155</v>
      </c>
      <c r="AT385" s="226" t="s">
        <v>151</v>
      </c>
      <c r="AU385" s="226" t="s">
        <v>78</v>
      </c>
      <c r="AY385" s="19" t="s">
        <v>149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76</v>
      </c>
      <c r="BK385" s="227">
        <f>ROUND(I385*H385,2)</f>
        <v>0</v>
      </c>
      <c r="BL385" s="19" t="s">
        <v>155</v>
      </c>
      <c r="BM385" s="226" t="s">
        <v>1215</v>
      </c>
    </row>
    <row r="386" s="2" customFormat="1" ht="16.5" customHeight="1">
      <c r="A386" s="40"/>
      <c r="B386" s="41"/>
      <c r="C386" s="215" t="s">
        <v>1216</v>
      </c>
      <c r="D386" s="215" t="s">
        <v>151</v>
      </c>
      <c r="E386" s="216" t="s">
        <v>941</v>
      </c>
      <c r="F386" s="217" t="s">
        <v>1217</v>
      </c>
      <c r="G386" s="218" t="s">
        <v>154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40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155</v>
      </c>
      <c r="AT386" s="226" t="s">
        <v>151</v>
      </c>
      <c r="AU386" s="226" t="s">
        <v>78</v>
      </c>
      <c r="AY386" s="19" t="s">
        <v>149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76</v>
      </c>
      <c r="BK386" s="227">
        <f>ROUND(I386*H386,2)</f>
        <v>0</v>
      </c>
      <c r="BL386" s="19" t="s">
        <v>155</v>
      </c>
      <c r="BM386" s="226" t="s">
        <v>1218</v>
      </c>
    </row>
    <row r="387" s="12" customFormat="1" ht="22.8" customHeight="1">
      <c r="A387" s="12"/>
      <c r="B387" s="199"/>
      <c r="C387" s="200"/>
      <c r="D387" s="201" t="s">
        <v>68</v>
      </c>
      <c r="E387" s="213" t="s">
        <v>1219</v>
      </c>
      <c r="F387" s="213" t="s">
        <v>1220</v>
      </c>
      <c r="G387" s="200"/>
      <c r="H387" s="200"/>
      <c r="I387" s="203"/>
      <c r="J387" s="214">
        <f>BK387</f>
        <v>0</v>
      </c>
      <c r="K387" s="200"/>
      <c r="L387" s="205"/>
      <c r="M387" s="206"/>
      <c r="N387" s="207"/>
      <c r="O387" s="207"/>
      <c r="P387" s="208">
        <f>SUM(P388:P406)</f>
        <v>0</v>
      </c>
      <c r="Q387" s="207"/>
      <c r="R387" s="208">
        <f>SUM(R388:R406)</f>
        <v>0.57999999999999996</v>
      </c>
      <c r="S387" s="207"/>
      <c r="T387" s="209">
        <f>SUM(T388:T406)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0" t="s">
        <v>76</v>
      </c>
      <c r="AT387" s="211" t="s">
        <v>68</v>
      </c>
      <c r="AU387" s="211" t="s">
        <v>76</v>
      </c>
      <c r="AY387" s="210" t="s">
        <v>149</v>
      </c>
      <c r="BK387" s="212">
        <f>SUM(BK388:BK406)</f>
        <v>0</v>
      </c>
    </row>
    <row r="388" s="2" customFormat="1" ht="16.5" customHeight="1">
      <c r="A388" s="40"/>
      <c r="B388" s="41"/>
      <c r="C388" s="215" t="s">
        <v>1221</v>
      </c>
      <c r="D388" s="215" t="s">
        <v>151</v>
      </c>
      <c r="E388" s="216" t="s">
        <v>1222</v>
      </c>
      <c r="F388" s="217" t="s">
        <v>1223</v>
      </c>
      <c r="G388" s="218" t="s">
        <v>382</v>
      </c>
      <c r="H388" s="219">
        <v>12</v>
      </c>
      <c r="I388" s="220"/>
      <c r="J388" s="221">
        <f>ROUND(I388*H388,2)</f>
        <v>0</v>
      </c>
      <c r="K388" s="217" t="s">
        <v>160</v>
      </c>
      <c r="L388" s="46"/>
      <c r="M388" s="222" t="s">
        <v>19</v>
      </c>
      <c r="N388" s="223" t="s">
        <v>40</v>
      </c>
      <c r="O388" s="86"/>
      <c r="P388" s="224">
        <f>O388*H388</f>
        <v>0</v>
      </c>
      <c r="Q388" s="224">
        <v>0.040000000000000001</v>
      </c>
      <c r="R388" s="224">
        <f>Q388*H388</f>
        <v>0.47999999999999998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155</v>
      </c>
      <c r="AT388" s="226" t="s">
        <v>151</v>
      </c>
      <c r="AU388" s="226" t="s">
        <v>78</v>
      </c>
      <c r="AY388" s="19" t="s">
        <v>149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76</v>
      </c>
      <c r="BK388" s="227">
        <f>ROUND(I388*H388,2)</f>
        <v>0</v>
      </c>
      <c r="BL388" s="19" t="s">
        <v>155</v>
      </c>
      <c r="BM388" s="226" t="s">
        <v>1224</v>
      </c>
    </row>
    <row r="389" s="2" customFormat="1">
      <c r="A389" s="40"/>
      <c r="B389" s="41"/>
      <c r="C389" s="42"/>
      <c r="D389" s="228" t="s">
        <v>162</v>
      </c>
      <c r="E389" s="42"/>
      <c r="F389" s="229" t="s">
        <v>1225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162</v>
      </c>
      <c r="AU389" s="19" t="s">
        <v>78</v>
      </c>
    </row>
    <row r="390" s="2" customFormat="1" ht="16.5" customHeight="1">
      <c r="A390" s="40"/>
      <c r="B390" s="41"/>
      <c r="C390" s="215" t="s">
        <v>1226</v>
      </c>
      <c r="D390" s="215" t="s">
        <v>151</v>
      </c>
      <c r="E390" s="216" t="s">
        <v>1227</v>
      </c>
      <c r="F390" s="217" t="s">
        <v>1228</v>
      </c>
      <c r="G390" s="218" t="s">
        <v>382</v>
      </c>
      <c r="H390" s="219">
        <v>2</v>
      </c>
      <c r="I390" s="220"/>
      <c r="J390" s="221">
        <f>ROUND(I390*H390,2)</f>
        <v>0</v>
      </c>
      <c r="K390" s="217" t="s">
        <v>160</v>
      </c>
      <c r="L390" s="46"/>
      <c r="M390" s="222" t="s">
        <v>19</v>
      </c>
      <c r="N390" s="223" t="s">
        <v>40</v>
      </c>
      <c r="O390" s="86"/>
      <c r="P390" s="224">
        <f>O390*H390</f>
        <v>0</v>
      </c>
      <c r="Q390" s="224">
        <v>0.050000000000000003</v>
      </c>
      <c r="R390" s="224">
        <f>Q390*H390</f>
        <v>0.10000000000000001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155</v>
      </c>
      <c r="AT390" s="226" t="s">
        <v>151</v>
      </c>
      <c r="AU390" s="226" t="s">
        <v>78</v>
      </c>
      <c r="AY390" s="19" t="s">
        <v>149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76</v>
      </c>
      <c r="BK390" s="227">
        <f>ROUND(I390*H390,2)</f>
        <v>0</v>
      </c>
      <c r="BL390" s="19" t="s">
        <v>155</v>
      </c>
      <c r="BM390" s="226" t="s">
        <v>1229</v>
      </c>
    </row>
    <row r="391" s="2" customFormat="1">
      <c r="A391" s="40"/>
      <c r="B391" s="41"/>
      <c r="C391" s="42"/>
      <c r="D391" s="228" t="s">
        <v>162</v>
      </c>
      <c r="E391" s="42"/>
      <c r="F391" s="229" t="s">
        <v>1230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162</v>
      </c>
      <c r="AU391" s="19" t="s">
        <v>78</v>
      </c>
    </row>
    <row r="392" s="2" customFormat="1" ht="16.5" customHeight="1">
      <c r="A392" s="40"/>
      <c r="B392" s="41"/>
      <c r="C392" s="215" t="s">
        <v>1231</v>
      </c>
      <c r="D392" s="215" t="s">
        <v>151</v>
      </c>
      <c r="E392" s="216" t="s">
        <v>1232</v>
      </c>
      <c r="F392" s="217" t="s">
        <v>1233</v>
      </c>
      <c r="G392" s="218" t="s">
        <v>154</v>
      </c>
      <c r="H392" s="219">
        <v>12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40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155</v>
      </c>
      <c r="AT392" s="226" t="s">
        <v>151</v>
      </c>
      <c r="AU392" s="226" t="s">
        <v>78</v>
      </c>
      <c r="AY392" s="19" t="s">
        <v>149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76</v>
      </c>
      <c r="BK392" s="227">
        <f>ROUND(I392*H392,2)</f>
        <v>0</v>
      </c>
      <c r="BL392" s="19" t="s">
        <v>155</v>
      </c>
      <c r="BM392" s="226" t="s">
        <v>1234</v>
      </c>
    </row>
    <row r="393" s="2" customFormat="1" ht="16.5" customHeight="1">
      <c r="A393" s="40"/>
      <c r="B393" s="41"/>
      <c r="C393" s="215" t="s">
        <v>1235</v>
      </c>
      <c r="D393" s="215" t="s">
        <v>151</v>
      </c>
      <c r="E393" s="216" t="s">
        <v>1236</v>
      </c>
      <c r="F393" s="217" t="s">
        <v>1237</v>
      </c>
      <c r="G393" s="218" t="s">
        <v>154</v>
      </c>
      <c r="H393" s="219">
        <v>2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40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155</v>
      </c>
      <c r="AT393" s="226" t="s">
        <v>151</v>
      </c>
      <c r="AU393" s="226" t="s">
        <v>78</v>
      </c>
      <c r="AY393" s="19" t="s">
        <v>149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76</v>
      </c>
      <c r="BK393" s="227">
        <f>ROUND(I393*H393,2)</f>
        <v>0</v>
      </c>
      <c r="BL393" s="19" t="s">
        <v>155</v>
      </c>
      <c r="BM393" s="226" t="s">
        <v>1238</v>
      </c>
    </row>
    <row r="394" s="2" customFormat="1" ht="16.5" customHeight="1">
      <c r="A394" s="40"/>
      <c r="B394" s="41"/>
      <c r="C394" s="215" t="s">
        <v>1239</v>
      </c>
      <c r="D394" s="215" t="s">
        <v>151</v>
      </c>
      <c r="E394" s="216" t="s">
        <v>1240</v>
      </c>
      <c r="F394" s="217" t="s">
        <v>1241</v>
      </c>
      <c r="G394" s="218" t="s">
        <v>154</v>
      </c>
      <c r="H394" s="219">
        <v>14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40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155</v>
      </c>
      <c r="AT394" s="226" t="s">
        <v>151</v>
      </c>
      <c r="AU394" s="226" t="s">
        <v>78</v>
      </c>
      <c r="AY394" s="19" t="s">
        <v>149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76</v>
      </c>
      <c r="BK394" s="227">
        <f>ROUND(I394*H394,2)</f>
        <v>0</v>
      </c>
      <c r="BL394" s="19" t="s">
        <v>155</v>
      </c>
      <c r="BM394" s="226" t="s">
        <v>1242</v>
      </c>
    </row>
    <row r="395" s="2" customFormat="1" ht="16.5" customHeight="1">
      <c r="A395" s="40"/>
      <c r="B395" s="41"/>
      <c r="C395" s="215" t="s">
        <v>1243</v>
      </c>
      <c r="D395" s="215" t="s">
        <v>151</v>
      </c>
      <c r="E395" s="216" t="s">
        <v>1244</v>
      </c>
      <c r="F395" s="217" t="s">
        <v>1245</v>
      </c>
      <c r="G395" s="218" t="s">
        <v>154</v>
      </c>
      <c r="H395" s="219">
        <v>12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40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155</v>
      </c>
      <c r="AT395" s="226" t="s">
        <v>151</v>
      </c>
      <c r="AU395" s="226" t="s">
        <v>78</v>
      </c>
      <c r="AY395" s="19" t="s">
        <v>149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76</v>
      </c>
      <c r="BK395" s="227">
        <f>ROUND(I395*H395,2)</f>
        <v>0</v>
      </c>
      <c r="BL395" s="19" t="s">
        <v>155</v>
      </c>
      <c r="BM395" s="226" t="s">
        <v>1246</v>
      </c>
    </row>
    <row r="396" s="2" customFormat="1" ht="16.5" customHeight="1">
      <c r="A396" s="40"/>
      <c r="B396" s="41"/>
      <c r="C396" s="215" t="s">
        <v>1247</v>
      </c>
      <c r="D396" s="215" t="s">
        <v>151</v>
      </c>
      <c r="E396" s="216" t="s">
        <v>1248</v>
      </c>
      <c r="F396" s="217" t="s">
        <v>1249</v>
      </c>
      <c r="G396" s="218" t="s">
        <v>154</v>
      </c>
      <c r="H396" s="219">
        <v>22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40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155</v>
      </c>
      <c r="AT396" s="226" t="s">
        <v>151</v>
      </c>
      <c r="AU396" s="226" t="s">
        <v>78</v>
      </c>
      <c r="AY396" s="19" t="s">
        <v>149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76</v>
      </c>
      <c r="BK396" s="227">
        <f>ROUND(I396*H396,2)</f>
        <v>0</v>
      </c>
      <c r="BL396" s="19" t="s">
        <v>155</v>
      </c>
      <c r="BM396" s="226" t="s">
        <v>1250</v>
      </c>
    </row>
    <row r="397" s="2" customFormat="1" ht="16.5" customHeight="1">
      <c r="A397" s="40"/>
      <c r="B397" s="41"/>
      <c r="C397" s="215" t="s">
        <v>1251</v>
      </c>
      <c r="D397" s="215" t="s">
        <v>151</v>
      </c>
      <c r="E397" s="216" t="s">
        <v>1252</v>
      </c>
      <c r="F397" s="217" t="s">
        <v>1253</v>
      </c>
      <c r="G397" s="218" t="s">
        <v>154</v>
      </c>
      <c r="H397" s="219">
        <v>13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40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155</v>
      </c>
      <c r="AT397" s="226" t="s">
        <v>151</v>
      </c>
      <c r="AU397" s="226" t="s">
        <v>78</v>
      </c>
      <c r="AY397" s="19" t="s">
        <v>149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76</v>
      </c>
      <c r="BK397" s="227">
        <f>ROUND(I397*H397,2)</f>
        <v>0</v>
      </c>
      <c r="BL397" s="19" t="s">
        <v>155</v>
      </c>
      <c r="BM397" s="226" t="s">
        <v>1254</v>
      </c>
    </row>
    <row r="398" s="2" customFormat="1" ht="16.5" customHeight="1">
      <c r="A398" s="40"/>
      <c r="B398" s="41"/>
      <c r="C398" s="215" t="s">
        <v>1255</v>
      </c>
      <c r="D398" s="215" t="s">
        <v>151</v>
      </c>
      <c r="E398" s="216" t="s">
        <v>1256</v>
      </c>
      <c r="F398" s="217" t="s">
        <v>1257</v>
      </c>
      <c r="G398" s="218" t="s">
        <v>154</v>
      </c>
      <c r="H398" s="219">
        <v>11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40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155</v>
      </c>
      <c r="AT398" s="226" t="s">
        <v>151</v>
      </c>
      <c r="AU398" s="226" t="s">
        <v>78</v>
      </c>
      <c r="AY398" s="19" t="s">
        <v>149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76</v>
      </c>
      <c r="BK398" s="227">
        <f>ROUND(I398*H398,2)</f>
        <v>0</v>
      </c>
      <c r="BL398" s="19" t="s">
        <v>155</v>
      </c>
      <c r="BM398" s="226" t="s">
        <v>1258</v>
      </c>
    </row>
    <row r="399" s="2" customFormat="1" ht="16.5" customHeight="1">
      <c r="A399" s="40"/>
      <c r="B399" s="41"/>
      <c r="C399" s="215" t="s">
        <v>1259</v>
      </c>
      <c r="D399" s="215" t="s">
        <v>151</v>
      </c>
      <c r="E399" s="216" t="s">
        <v>1260</v>
      </c>
      <c r="F399" s="217" t="s">
        <v>1261</v>
      </c>
      <c r="G399" s="218" t="s">
        <v>154</v>
      </c>
      <c r="H399" s="219">
        <v>9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40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155</v>
      </c>
      <c r="AT399" s="226" t="s">
        <v>151</v>
      </c>
      <c r="AU399" s="226" t="s">
        <v>78</v>
      </c>
      <c r="AY399" s="19" t="s">
        <v>149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76</v>
      </c>
      <c r="BK399" s="227">
        <f>ROUND(I399*H399,2)</f>
        <v>0</v>
      </c>
      <c r="BL399" s="19" t="s">
        <v>155</v>
      </c>
      <c r="BM399" s="226" t="s">
        <v>1262</v>
      </c>
    </row>
    <row r="400" s="2" customFormat="1" ht="16.5" customHeight="1">
      <c r="A400" s="40"/>
      <c r="B400" s="41"/>
      <c r="C400" s="215" t="s">
        <v>1263</v>
      </c>
      <c r="D400" s="215" t="s">
        <v>151</v>
      </c>
      <c r="E400" s="216" t="s">
        <v>1264</v>
      </c>
      <c r="F400" s="217" t="s">
        <v>1265</v>
      </c>
      <c r="G400" s="218" t="s">
        <v>154</v>
      </c>
      <c r="H400" s="219">
        <v>4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40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155</v>
      </c>
      <c r="AT400" s="226" t="s">
        <v>151</v>
      </c>
      <c r="AU400" s="226" t="s">
        <v>78</v>
      </c>
      <c r="AY400" s="19" t="s">
        <v>149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76</v>
      </c>
      <c r="BK400" s="227">
        <f>ROUND(I400*H400,2)</f>
        <v>0</v>
      </c>
      <c r="BL400" s="19" t="s">
        <v>155</v>
      </c>
      <c r="BM400" s="226" t="s">
        <v>1266</v>
      </c>
    </row>
    <row r="401" s="2" customFormat="1" ht="16.5" customHeight="1">
      <c r="A401" s="40"/>
      <c r="B401" s="41"/>
      <c r="C401" s="215" t="s">
        <v>1267</v>
      </c>
      <c r="D401" s="215" t="s">
        <v>151</v>
      </c>
      <c r="E401" s="216" t="s">
        <v>1268</v>
      </c>
      <c r="F401" s="217" t="s">
        <v>1269</v>
      </c>
      <c r="G401" s="218" t="s">
        <v>154</v>
      </c>
      <c r="H401" s="219">
        <v>192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40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155</v>
      </c>
      <c r="AT401" s="226" t="s">
        <v>151</v>
      </c>
      <c r="AU401" s="226" t="s">
        <v>78</v>
      </c>
      <c r="AY401" s="19" t="s">
        <v>149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76</v>
      </c>
      <c r="BK401" s="227">
        <f>ROUND(I401*H401,2)</f>
        <v>0</v>
      </c>
      <c r="BL401" s="19" t="s">
        <v>155</v>
      </c>
      <c r="BM401" s="226" t="s">
        <v>1270</v>
      </c>
    </row>
    <row r="402" s="2" customFormat="1" ht="16.5" customHeight="1">
      <c r="A402" s="40"/>
      <c r="B402" s="41"/>
      <c r="C402" s="215" t="s">
        <v>1271</v>
      </c>
      <c r="D402" s="215" t="s">
        <v>151</v>
      </c>
      <c r="E402" s="216" t="s">
        <v>1272</v>
      </c>
      <c r="F402" s="217" t="s">
        <v>1273</v>
      </c>
      <c r="G402" s="218" t="s">
        <v>154</v>
      </c>
      <c r="H402" s="219">
        <v>72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40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155</v>
      </c>
      <c r="AT402" s="226" t="s">
        <v>151</v>
      </c>
      <c r="AU402" s="226" t="s">
        <v>78</v>
      </c>
      <c r="AY402" s="19" t="s">
        <v>149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76</v>
      </c>
      <c r="BK402" s="227">
        <f>ROUND(I402*H402,2)</f>
        <v>0</v>
      </c>
      <c r="BL402" s="19" t="s">
        <v>155</v>
      </c>
      <c r="BM402" s="226" t="s">
        <v>1274</v>
      </c>
    </row>
    <row r="403" s="2" customFormat="1" ht="16.5" customHeight="1">
      <c r="A403" s="40"/>
      <c r="B403" s="41"/>
      <c r="C403" s="215" t="s">
        <v>1275</v>
      </c>
      <c r="D403" s="215" t="s">
        <v>151</v>
      </c>
      <c r="E403" s="216" t="s">
        <v>1276</v>
      </c>
      <c r="F403" s="217" t="s">
        <v>1277</v>
      </c>
      <c r="G403" s="218" t="s">
        <v>154</v>
      </c>
      <c r="H403" s="219">
        <v>36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40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155</v>
      </c>
      <c r="AT403" s="226" t="s">
        <v>151</v>
      </c>
      <c r="AU403" s="226" t="s">
        <v>78</v>
      </c>
      <c r="AY403" s="19" t="s">
        <v>149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76</v>
      </c>
      <c r="BK403" s="227">
        <f>ROUND(I403*H403,2)</f>
        <v>0</v>
      </c>
      <c r="BL403" s="19" t="s">
        <v>155</v>
      </c>
      <c r="BM403" s="226" t="s">
        <v>1278</v>
      </c>
    </row>
    <row r="404" s="2" customFormat="1" ht="16.5" customHeight="1">
      <c r="A404" s="40"/>
      <c r="B404" s="41"/>
      <c r="C404" s="215" t="s">
        <v>1279</v>
      </c>
      <c r="D404" s="215" t="s">
        <v>151</v>
      </c>
      <c r="E404" s="216" t="s">
        <v>1280</v>
      </c>
      <c r="F404" s="217" t="s">
        <v>1281</v>
      </c>
      <c r="G404" s="218" t="s">
        <v>154</v>
      </c>
      <c r="H404" s="219">
        <v>12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40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155</v>
      </c>
      <c r="AT404" s="226" t="s">
        <v>151</v>
      </c>
      <c r="AU404" s="226" t="s">
        <v>78</v>
      </c>
      <c r="AY404" s="19" t="s">
        <v>149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76</v>
      </c>
      <c r="BK404" s="227">
        <f>ROUND(I404*H404,2)</f>
        <v>0</v>
      </c>
      <c r="BL404" s="19" t="s">
        <v>155</v>
      </c>
      <c r="BM404" s="226" t="s">
        <v>1282</v>
      </c>
    </row>
    <row r="405" s="2" customFormat="1" ht="16.5" customHeight="1">
      <c r="A405" s="40"/>
      <c r="B405" s="41"/>
      <c r="C405" s="215" t="s">
        <v>1283</v>
      </c>
      <c r="D405" s="215" t="s">
        <v>151</v>
      </c>
      <c r="E405" s="216" t="s">
        <v>1284</v>
      </c>
      <c r="F405" s="217" t="s">
        <v>1285</v>
      </c>
      <c r="G405" s="218" t="s">
        <v>154</v>
      </c>
      <c r="H405" s="219">
        <v>192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40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155</v>
      </c>
      <c r="AT405" s="226" t="s">
        <v>151</v>
      </c>
      <c r="AU405" s="226" t="s">
        <v>78</v>
      </c>
      <c r="AY405" s="19" t="s">
        <v>149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76</v>
      </c>
      <c r="BK405" s="227">
        <f>ROUND(I405*H405,2)</f>
        <v>0</v>
      </c>
      <c r="BL405" s="19" t="s">
        <v>155</v>
      </c>
      <c r="BM405" s="226" t="s">
        <v>1286</v>
      </c>
    </row>
    <row r="406" s="2" customFormat="1" ht="16.5" customHeight="1">
      <c r="A406" s="40"/>
      <c r="B406" s="41"/>
      <c r="C406" s="215" t="s">
        <v>1287</v>
      </c>
      <c r="D406" s="215" t="s">
        <v>151</v>
      </c>
      <c r="E406" s="216" t="s">
        <v>1288</v>
      </c>
      <c r="F406" s="217" t="s">
        <v>1289</v>
      </c>
      <c r="G406" s="218" t="s">
        <v>154</v>
      </c>
      <c r="H406" s="219">
        <v>120</v>
      </c>
      <c r="I406" s="220"/>
      <c r="J406" s="221">
        <f>ROUND(I406*H406,2)</f>
        <v>0</v>
      </c>
      <c r="K406" s="217" t="s">
        <v>19</v>
      </c>
      <c r="L406" s="46"/>
      <c r="M406" s="277" t="s">
        <v>19</v>
      </c>
      <c r="N406" s="278" t="s">
        <v>40</v>
      </c>
      <c r="O406" s="279"/>
      <c r="P406" s="280">
        <f>O406*H406</f>
        <v>0</v>
      </c>
      <c r="Q406" s="280">
        <v>0</v>
      </c>
      <c r="R406" s="280">
        <f>Q406*H406</f>
        <v>0</v>
      </c>
      <c r="S406" s="280">
        <v>0</v>
      </c>
      <c r="T406" s="281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155</v>
      </c>
      <c r="AT406" s="226" t="s">
        <v>151</v>
      </c>
      <c r="AU406" s="226" t="s">
        <v>78</v>
      </c>
      <c r="AY406" s="19" t="s">
        <v>149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76</v>
      </c>
      <c r="BK406" s="227">
        <f>ROUND(I406*H406,2)</f>
        <v>0</v>
      </c>
      <c r="BL406" s="19" t="s">
        <v>155</v>
      </c>
      <c r="BM406" s="226" t="s">
        <v>1290</v>
      </c>
    </row>
    <row r="407" s="2" customFormat="1" ht="6.96" customHeight="1">
      <c r="A407" s="40"/>
      <c r="B407" s="61"/>
      <c r="C407" s="62"/>
      <c r="D407" s="62"/>
      <c r="E407" s="62"/>
      <c r="F407" s="62"/>
      <c r="G407" s="62"/>
      <c r="H407" s="62"/>
      <c r="I407" s="62"/>
      <c r="J407" s="62"/>
      <c r="K407" s="62"/>
      <c r="L407" s="46"/>
      <c r="M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</sheetData>
  <sheetProtection sheet="1" autoFilter="0" formatColumns="0" formatRows="0" objects="1" scenarios="1" spinCount="100000" saltValue="w++ljjOztVCZVRpzn7EnJeMdPz+PJt7DgT0kfqoWJifblB76JhlsSCx14Vj0ugIC+yeTuO24uNKF3rELfjpDxw==" hashValue="1H1Pv+Z51K97/17BeYGlGIkgUZUVSvOqjPQyw399nrwkRORnn4uhRrEZoWuRenXKKw/hQ/2D2dV2mf0r8UroZw==" algorithmName="SHA-512" password="CC35"/>
  <autoFilter ref="C95:K4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113107341"/>
    <hyperlink ref="F106" r:id="rId2" display="https://podminky.urs.cz/item/CS_URS_2024_01/113154123"/>
    <hyperlink ref="F111" r:id="rId3" display="https://podminky.urs.cz/item/CS_URS_2024_01/113201112"/>
    <hyperlink ref="F113" r:id="rId4" display="https://podminky.urs.cz/item/CS_URS_2024_01/113202111"/>
    <hyperlink ref="F115" r:id="rId5" display="https://podminky.urs.cz/item/CS_URS_2024_01/115101201"/>
    <hyperlink ref="F117" r:id="rId6" display="https://podminky.urs.cz/item/CS_URS_2024_01/115101301"/>
    <hyperlink ref="F119" r:id="rId7" display="https://podminky.urs.cz/item/CS_URS_2024_01/119001405"/>
    <hyperlink ref="F122" r:id="rId8" display="https://podminky.urs.cz/item/CS_URS_2024_01/119001406"/>
    <hyperlink ref="F124" r:id="rId9" display="https://podminky.urs.cz/item/CS_URS_2024_01/119001421"/>
    <hyperlink ref="F127" r:id="rId10" display="https://podminky.urs.cz/item/CS_URS_2024_01/132154205"/>
    <hyperlink ref="F135" r:id="rId11" display="https://podminky.urs.cz/item/CS_URS_2024_01/132254205"/>
    <hyperlink ref="F137" r:id="rId12" display="https://podminky.urs.cz/item/CS_URS_2024_01/133254102"/>
    <hyperlink ref="F140" r:id="rId13" display="https://podminky.urs.cz/item/CS_URS_2024_01/139001101"/>
    <hyperlink ref="F143" r:id="rId14" display="https://podminky.urs.cz/item/CS_URS_2024_01/151101101"/>
    <hyperlink ref="F146" r:id="rId15" display="https://podminky.urs.cz/item/CS_URS_2024_01/151101111"/>
    <hyperlink ref="F148" r:id="rId16" display="https://podminky.urs.cz/item/CS_URS_2024_01/151811132"/>
    <hyperlink ref="F151" r:id="rId17" display="https://podminky.urs.cz/item/CS_URS_2024_01/151811232"/>
    <hyperlink ref="F153" r:id="rId18" display="https://podminky.urs.cz/item/CS_URS_2024_01/162451106"/>
    <hyperlink ref="F160" r:id="rId19" display="https://podminky.urs.cz/item/CS_URS_2024_01/167151111"/>
    <hyperlink ref="F163" r:id="rId20" display="https://podminky.urs.cz/item/CS_URS_2024_01/174151101"/>
    <hyperlink ref="F172" r:id="rId21" display="https://podminky.urs.cz/item/CS_URS_2024_01/175151101"/>
    <hyperlink ref="F179" r:id="rId22" display="https://podminky.urs.cz/item/CS_URS_2024_01/451573111"/>
    <hyperlink ref="F182" r:id="rId23" display="https://podminky.urs.cz/item/CS_URS_2024_01/452313141"/>
    <hyperlink ref="F185" r:id="rId24" display="https://podminky.urs.cz/item/CS_URS_2024_01/452351111"/>
    <hyperlink ref="F187" r:id="rId25" display="https://podminky.urs.cz/item/CS_URS_2024_01/452351112"/>
    <hyperlink ref="F190" r:id="rId26" display="https://podminky.urs.cz/item/CS_URS_2024_01/564861011"/>
    <hyperlink ref="F196" r:id="rId27" display="https://podminky.urs.cz/item/CS_URS_2024_01/564861111"/>
    <hyperlink ref="F199" r:id="rId28" display="https://podminky.urs.cz/item/CS_URS_2024_01/564952111"/>
    <hyperlink ref="F201" r:id="rId29" display="https://podminky.urs.cz/item/CS_URS_2024_01/564952111"/>
    <hyperlink ref="F203" r:id="rId30" display="https://podminky.urs.cz/item/CS_URS_2024_01/565166101"/>
    <hyperlink ref="F208" r:id="rId31" display="https://podminky.urs.cz/item/CS_URS_2024_01/573231106"/>
    <hyperlink ref="F210" r:id="rId32" display="https://podminky.urs.cz/item/CS_URS_2024_01/577134111"/>
    <hyperlink ref="F215" r:id="rId33" display="https://podminky.urs.cz/item/CS_URS_2024_01/577143111"/>
    <hyperlink ref="F218" r:id="rId34" display="https://podminky.urs.cz/item/CS_URS_2024_01/596211110"/>
    <hyperlink ref="F221" r:id="rId35" display="https://podminky.urs.cz/item/CS_URS_2024_01/850245921"/>
    <hyperlink ref="F223" r:id="rId36" display="https://podminky.urs.cz/item/CS_URS_2024_01/850355921"/>
    <hyperlink ref="F225" r:id="rId37" display="https://podminky.urs.cz/item/CS_URS_2024_01/850365921"/>
    <hyperlink ref="F227" r:id="rId38" display="https://podminky.urs.cz/item/CS_URS_2024_01/851261131"/>
    <hyperlink ref="F230" r:id="rId39" display="https://podminky.urs.cz/item/CS_URS_2024_01/851351131"/>
    <hyperlink ref="F235" r:id="rId40" display="https://podminky.urs.cz/item/CS_URS_2024_01/851361131"/>
    <hyperlink ref="F239" r:id="rId41" display="https://podminky.urs.cz/item/CS_URS_2024_01/852241122"/>
    <hyperlink ref="F241" r:id="rId42" display="https://podminky.urs.cz/item/CS_URS_2024_01/891361811"/>
    <hyperlink ref="F243" r:id="rId43" display="https://podminky.urs.cz/item/CS_URS_2024_01/892271111"/>
    <hyperlink ref="F245" r:id="rId44" display="https://podminky.urs.cz/item/CS_URS_2024_01/892273122"/>
    <hyperlink ref="F247" r:id="rId45" display="https://podminky.urs.cz/item/CS_URS_2024_01/892351111"/>
    <hyperlink ref="F249" r:id="rId46" display="https://podminky.urs.cz/item/CS_URS_2024_01/892353122"/>
    <hyperlink ref="F251" r:id="rId47" display="https://podminky.urs.cz/item/CS_URS_2024_01/892372111"/>
    <hyperlink ref="F253" r:id="rId48" display="https://podminky.urs.cz/item/CS_URS_2024_01/892381111"/>
    <hyperlink ref="F255" r:id="rId49" display="https://podminky.urs.cz/item/CS_URS_2024_01/892383122"/>
    <hyperlink ref="F258" r:id="rId50" display="https://podminky.urs.cz/item/CS_URS_2024_01/899712111"/>
    <hyperlink ref="F263" r:id="rId51" display="https://podminky.urs.cz/item/CS_URS_2024_01/899722113"/>
    <hyperlink ref="F265" r:id="rId52" display="https://podminky.urs.cz/item/CS_URS_2024_01/899910212"/>
    <hyperlink ref="F291" r:id="rId53" display="https://podminky.urs.cz/item/CS_URS_2024_01/892233122"/>
    <hyperlink ref="F293" r:id="rId54" display="https://podminky.urs.cz/item/CS_URS_2024_01/892241111"/>
    <hyperlink ref="F295" r:id="rId55" display="https://podminky.urs.cz/item/CS_URS_2024_01/892271111"/>
    <hyperlink ref="F297" r:id="rId56" display="https://podminky.urs.cz/item/CS_URS_2024_01/892273122"/>
    <hyperlink ref="F299" r:id="rId57" display="https://podminky.urs.cz/item/CS_URS_2024_01/892351111"/>
    <hyperlink ref="F301" r:id="rId58" display="https://podminky.urs.cz/item/CS_URS_2024_01/892353122"/>
    <hyperlink ref="F304" r:id="rId59" display="https://podminky.urs.cz/item/CS_URS_2024_01/916131213"/>
    <hyperlink ref="F306" r:id="rId60" display="https://podminky.urs.cz/item/CS_URS_2024_01/916241113"/>
    <hyperlink ref="F308" r:id="rId61" display="https://podminky.urs.cz/item/CS_URS_2024_01/919732221"/>
    <hyperlink ref="F310" r:id="rId62" display="https://podminky.urs.cz/item/CS_URS_2024_01/919735111"/>
    <hyperlink ref="F313" r:id="rId63" display="https://podminky.urs.cz/item/CS_URS_2024_01/979021112"/>
    <hyperlink ref="F315" r:id="rId64" display="https://podminky.urs.cz/item/CS_URS_2024_01/979021113"/>
    <hyperlink ref="F318" r:id="rId65" display="https://podminky.urs.cz/item/CS_URS_2024_01/979054451"/>
    <hyperlink ref="F321" r:id="rId66" display="https://podminky.urs.cz/item/CS_URS_2024_01/997013875"/>
    <hyperlink ref="F323" r:id="rId67" display="https://podminky.urs.cz/item/CS_URS_2024_01/997221571"/>
    <hyperlink ref="F325" r:id="rId68" display="https://podminky.urs.cz/item/CS_URS_2024_01/997221579"/>
    <hyperlink ref="F328" r:id="rId69" display="https://podminky.urs.cz/item/CS_URS_2024_01/997221612"/>
    <hyperlink ref="F331" r:id="rId70" display="https://podminky.urs.cz/item/CS_URS_2024_01/998225111"/>
    <hyperlink ref="F333" r:id="rId71" display="https://podminky.urs.cz/item/CS_URS_2024_01/998273102"/>
    <hyperlink ref="F336" r:id="rId72" display="https://podminky.urs.cz/item/CS_URS_2024_01/857242122"/>
    <hyperlink ref="F338" r:id="rId73" display="https://podminky.urs.cz/item/CS_URS_2024_01/857262122"/>
    <hyperlink ref="F340" r:id="rId74" display="https://podminky.urs.cz/item/CS_URS_2024_01/857352122"/>
    <hyperlink ref="F342" r:id="rId75" display="https://podminky.urs.cz/item/CS_URS_2024_01/857362122"/>
    <hyperlink ref="F346" r:id="rId76" display="https://podminky.urs.cz/item/CS_URS_2024_01/891241112"/>
    <hyperlink ref="F348" r:id="rId77" display="https://podminky.urs.cz/item/CS_URS_2024_01/891247112"/>
    <hyperlink ref="F350" r:id="rId78" display="https://podminky.urs.cz/item/CS_URS_2024_01/891261112"/>
    <hyperlink ref="F352" r:id="rId79" display="https://podminky.urs.cz/item/CS_URS_2024_01/891351112"/>
    <hyperlink ref="F354" r:id="rId80" display="https://podminky.urs.cz/item/CS_URS_2024_01/891361112"/>
    <hyperlink ref="F389" r:id="rId81" display="https://podminky.urs.cz/item/CS_URS_2024_01/899401112"/>
    <hyperlink ref="F391" r:id="rId82" display="https://podminky.urs.cz/item/CS_URS_2024_01/89940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211-1 - VRN V+K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131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133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1292</v>
      </c>
      <c r="E67" s="185"/>
      <c r="F67" s="185"/>
      <c r="G67" s="185"/>
      <c r="H67" s="185"/>
      <c r="I67" s="185"/>
      <c r="J67" s="186">
        <f>J103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1293</v>
      </c>
      <c r="E68" s="185"/>
      <c r="F68" s="185"/>
      <c r="G68" s="185"/>
      <c r="H68" s="185"/>
      <c r="I68" s="185"/>
      <c r="J68" s="186">
        <f>J114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komunikací, výměna vodovodu a oprava kanalizace v Klatovech 2024, 5.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115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211-1 - VRN V+K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10. 4. 2024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135</v>
      </c>
      <c r="D89" s="191" t="s">
        <v>54</v>
      </c>
      <c r="E89" s="191" t="s">
        <v>50</v>
      </c>
      <c r="F89" s="191" t="s">
        <v>51</v>
      </c>
      <c r="G89" s="191" t="s">
        <v>136</v>
      </c>
      <c r="H89" s="191" t="s">
        <v>137</v>
      </c>
      <c r="I89" s="191" t="s">
        <v>138</v>
      </c>
      <c r="J89" s="191" t="s">
        <v>120</v>
      </c>
      <c r="K89" s="192" t="s">
        <v>139</v>
      </c>
      <c r="L89" s="193"/>
      <c r="M89" s="94" t="s">
        <v>19</v>
      </c>
      <c r="N89" s="95" t="s">
        <v>39</v>
      </c>
      <c r="O89" s="95" t="s">
        <v>140</v>
      </c>
      <c r="P89" s="95" t="s">
        <v>141</v>
      </c>
      <c r="Q89" s="95" t="s">
        <v>142</v>
      </c>
      <c r="R89" s="95" t="s">
        <v>143</v>
      </c>
      <c r="S89" s="95" t="s">
        <v>144</v>
      </c>
      <c r="T89" s="96" t="s">
        <v>145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146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121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598</v>
      </c>
      <c r="F91" s="202" t="s">
        <v>599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P92+P101+P103+P114</f>
        <v>0</v>
      </c>
      <c r="Q91" s="207"/>
      <c r="R91" s="208">
        <f>R92+R101+R103+R114</f>
        <v>0</v>
      </c>
      <c r="S91" s="207"/>
      <c r="T91" s="209">
        <f>T92+T101+T103+T114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180</v>
      </c>
      <c r="AT91" s="211" t="s">
        <v>68</v>
      </c>
      <c r="AU91" s="211" t="s">
        <v>69</v>
      </c>
      <c r="AY91" s="210" t="s">
        <v>149</v>
      </c>
      <c r="BK91" s="212">
        <f>BK92+BK101+BK103+BK114</f>
        <v>0</v>
      </c>
    </row>
    <row r="92" s="12" customFormat="1" ht="22.8" customHeight="1">
      <c r="A92" s="12"/>
      <c r="B92" s="199"/>
      <c r="C92" s="200"/>
      <c r="D92" s="201" t="s">
        <v>68</v>
      </c>
      <c r="E92" s="213" t="s">
        <v>600</v>
      </c>
      <c r="F92" s="213" t="s">
        <v>601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180</v>
      </c>
      <c r="AT92" s="211" t="s">
        <v>68</v>
      </c>
      <c r="AU92" s="211" t="s">
        <v>76</v>
      </c>
      <c r="AY92" s="210" t="s">
        <v>149</v>
      </c>
      <c r="BK92" s="212">
        <f>SUM(BK93:BK100)</f>
        <v>0</v>
      </c>
    </row>
    <row r="93" s="2" customFormat="1" ht="16.5" customHeight="1">
      <c r="A93" s="40"/>
      <c r="B93" s="41"/>
      <c r="C93" s="215" t="s">
        <v>76</v>
      </c>
      <c r="D93" s="215" t="s">
        <v>151</v>
      </c>
      <c r="E93" s="216" t="s">
        <v>1294</v>
      </c>
      <c r="F93" s="217" t="s">
        <v>1295</v>
      </c>
      <c r="G93" s="218" t="s">
        <v>916</v>
      </c>
      <c r="H93" s="219">
        <v>1</v>
      </c>
      <c r="I93" s="220"/>
      <c r="J93" s="221">
        <f>ROUND(I93*H93,2)</f>
        <v>0</v>
      </c>
      <c r="K93" s="217" t="s">
        <v>160</v>
      </c>
      <c r="L93" s="46"/>
      <c r="M93" s="222" t="s">
        <v>19</v>
      </c>
      <c r="N93" s="223" t="s">
        <v>40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155</v>
      </c>
      <c r="AT93" s="226" t="s">
        <v>151</v>
      </c>
      <c r="AU93" s="226" t="s">
        <v>78</v>
      </c>
      <c r="AY93" s="19" t="s">
        <v>149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76</v>
      </c>
      <c r="BK93" s="227">
        <f>ROUND(I93*H93,2)</f>
        <v>0</v>
      </c>
      <c r="BL93" s="19" t="s">
        <v>155</v>
      </c>
      <c r="BM93" s="226" t="s">
        <v>1296</v>
      </c>
    </row>
    <row r="94" s="2" customFormat="1">
      <c r="A94" s="40"/>
      <c r="B94" s="41"/>
      <c r="C94" s="42"/>
      <c r="D94" s="228" t="s">
        <v>162</v>
      </c>
      <c r="E94" s="42"/>
      <c r="F94" s="229" t="s">
        <v>1297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162</v>
      </c>
      <c r="AU94" s="19" t="s">
        <v>78</v>
      </c>
    </row>
    <row r="95" s="2" customFormat="1" ht="16.5" customHeight="1">
      <c r="A95" s="40"/>
      <c r="B95" s="41"/>
      <c r="C95" s="215" t="s">
        <v>78</v>
      </c>
      <c r="D95" s="215" t="s">
        <v>151</v>
      </c>
      <c r="E95" s="216" t="s">
        <v>1298</v>
      </c>
      <c r="F95" s="217" t="s">
        <v>1299</v>
      </c>
      <c r="G95" s="218" t="s">
        <v>916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40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155</v>
      </c>
      <c r="AT95" s="226" t="s">
        <v>151</v>
      </c>
      <c r="AU95" s="226" t="s">
        <v>78</v>
      </c>
      <c r="AY95" s="19" t="s">
        <v>149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76</v>
      </c>
      <c r="BK95" s="227">
        <f>ROUND(I95*H95,2)</f>
        <v>0</v>
      </c>
      <c r="BL95" s="19" t="s">
        <v>155</v>
      </c>
      <c r="BM95" s="226" t="s">
        <v>1300</v>
      </c>
    </row>
    <row r="96" s="2" customFormat="1" ht="16.5" customHeight="1">
      <c r="A96" s="40"/>
      <c r="B96" s="41"/>
      <c r="C96" s="215" t="s">
        <v>167</v>
      </c>
      <c r="D96" s="215" t="s">
        <v>151</v>
      </c>
      <c r="E96" s="216" t="s">
        <v>603</v>
      </c>
      <c r="F96" s="217" t="s">
        <v>604</v>
      </c>
      <c r="G96" s="218" t="s">
        <v>916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40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155</v>
      </c>
      <c r="AT96" s="226" t="s">
        <v>151</v>
      </c>
      <c r="AU96" s="226" t="s">
        <v>78</v>
      </c>
      <c r="AY96" s="19" t="s">
        <v>149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76</v>
      </c>
      <c r="BK96" s="227">
        <f>ROUND(I96*H96,2)</f>
        <v>0</v>
      </c>
      <c r="BL96" s="19" t="s">
        <v>155</v>
      </c>
      <c r="BM96" s="226" t="s">
        <v>1301</v>
      </c>
    </row>
    <row r="97" s="2" customFormat="1" ht="16.5" customHeight="1">
      <c r="A97" s="40"/>
      <c r="B97" s="41"/>
      <c r="C97" s="215" t="s">
        <v>155</v>
      </c>
      <c r="D97" s="215" t="s">
        <v>151</v>
      </c>
      <c r="E97" s="216" t="s">
        <v>608</v>
      </c>
      <c r="F97" s="217" t="s">
        <v>609</v>
      </c>
      <c r="G97" s="218" t="s">
        <v>916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40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155</v>
      </c>
      <c r="AT97" s="226" t="s">
        <v>151</v>
      </c>
      <c r="AU97" s="226" t="s">
        <v>78</v>
      </c>
      <c r="AY97" s="19" t="s">
        <v>149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76</v>
      </c>
      <c r="BK97" s="227">
        <f>ROUND(I97*H97,2)</f>
        <v>0</v>
      </c>
      <c r="BL97" s="19" t="s">
        <v>155</v>
      </c>
      <c r="BM97" s="226" t="s">
        <v>1302</v>
      </c>
    </row>
    <row r="98" s="2" customFormat="1" ht="16.5" customHeight="1">
      <c r="A98" s="40"/>
      <c r="B98" s="41"/>
      <c r="C98" s="215" t="s">
        <v>180</v>
      </c>
      <c r="D98" s="215" t="s">
        <v>151</v>
      </c>
      <c r="E98" s="216" t="s">
        <v>618</v>
      </c>
      <c r="F98" s="217" t="s">
        <v>619</v>
      </c>
      <c r="G98" s="218" t="s">
        <v>916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40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155</v>
      </c>
      <c r="AT98" s="226" t="s">
        <v>151</v>
      </c>
      <c r="AU98" s="226" t="s">
        <v>78</v>
      </c>
      <c r="AY98" s="19" t="s">
        <v>149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76</v>
      </c>
      <c r="BK98" s="227">
        <f>ROUND(I98*H98,2)</f>
        <v>0</v>
      </c>
      <c r="BL98" s="19" t="s">
        <v>155</v>
      </c>
      <c r="BM98" s="226" t="s">
        <v>1303</v>
      </c>
    </row>
    <row r="99" s="2" customFormat="1" ht="16.5" customHeight="1">
      <c r="A99" s="40"/>
      <c r="B99" s="41"/>
      <c r="C99" s="215" t="s">
        <v>188</v>
      </c>
      <c r="D99" s="215" t="s">
        <v>151</v>
      </c>
      <c r="E99" s="216" t="s">
        <v>1304</v>
      </c>
      <c r="F99" s="217" t="s">
        <v>1305</v>
      </c>
      <c r="G99" s="218" t="s">
        <v>916</v>
      </c>
      <c r="H99" s="219">
        <v>1</v>
      </c>
      <c r="I99" s="220"/>
      <c r="J99" s="221">
        <f>ROUND(I99*H99,2)</f>
        <v>0</v>
      </c>
      <c r="K99" s="217" t="s">
        <v>160</v>
      </c>
      <c r="L99" s="46"/>
      <c r="M99" s="222" t="s">
        <v>19</v>
      </c>
      <c r="N99" s="223" t="s">
        <v>40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155</v>
      </c>
      <c r="AT99" s="226" t="s">
        <v>151</v>
      </c>
      <c r="AU99" s="226" t="s">
        <v>78</v>
      </c>
      <c r="AY99" s="19" t="s">
        <v>149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76</v>
      </c>
      <c r="BK99" s="227">
        <f>ROUND(I99*H99,2)</f>
        <v>0</v>
      </c>
      <c r="BL99" s="19" t="s">
        <v>155</v>
      </c>
      <c r="BM99" s="226" t="s">
        <v>1306</v>
      </c>
    </row>
    <row r="100" s="2" customFormat="1">
      <c r="A100" s="40"/>
      <c r="B100" s="41"/>
      <c r="C100" s="42"/>
      <c r="D100" s="228" t="s">
        <v>162</v>
      </c>
      <c r="E100" s="42"/>
      <c r="F100" s="229" t="s">
        <v>1307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162</v>
      </c>
      <c r="AU100" s="19" t="s">
        <v>78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621</v>
      </c>
      <c r="F101" s="213" t="s">
        <v>622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180</v>
      </c>
      <c r="AT101" s="211" t="s">
        <v>68</v>
      </c>
      <c r="AU101" s="211" t="s">
        <v>76</v>
      </c>
      <c r="AY101" s="210" t="s">
        <v>149</v>
      </c>
      <c r="BK101" s="212">
        <f>BK102</f>
        <v>0</v>
      </c>
    </row>
    <row r="102" s="2" customFormat="1" ht="16.5" customHeight="1">
      <c r="A102" s="40"/>
      <c r="B102" s="41"/>
      <c r="C102" s="215" t="s">
        <v>196</v>
      </c>
      <c r="D102" s="215" t="s">
        <v>151</v>
      </c>
      <c r="E102" s="216" t="s">
        <v>624</v>
      </c>
      <c r="F102" s="217" t="s">
        <v>622</v>
      </c>
      <c r="G102" s="218" t="s">
        <v>916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40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155</v>
      </c>
      <c r="AT102" s="226" t="s">
        <v>151</v>
      </c>
      <c r="AU102" s="226" t="s">
        <v>78</v>
      </c>
      <c r="AY102" s="19" t="s">
        <v>149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76</v>
      </c>
      <c r="BK102" s="227">
        <f>ROUND(I102*H102,2)</f>
        <v>0</v>
      </c>
      <c r="BL102" s="19" t="s">
        <v>155</v>
      </c>
      <c r="BM102" s="226" t="s">
        <v>1308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1309</v>
      </c>
      <c r="F103" s="213" t="s">
        <v>1310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SUM(P104:P113)</f>
        <v>0</v>
      </c>
      <c r="Q103" s="207"/>
      <c r="R103" s="208">
        <f>SUM(R104:R113)</f>
        <v>0</v>
      </c>
      <c r="S103" s="207"/>
      <c r="T103" s="209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180</v>
      </c>
      <c r="AT103" s="211" t="s">
        <v>68</v>
      </c>
      <c r="AU103" s="211" t="s">
        <v>76</v>
      </c>
      <c r="AY103" s="210" t="s">
        <v>149</v>
      </c>
      <c r="BK103" s="212">
        <f>SUM(BK104:BK113)</f>
        <v>0</v>
      </c>
    </row>
    <row r="104" s="2" customFormat="1" ht="16.5" customHeight="1">
      <c r="A104" s="40"/>
      <c r="B104" s="41"/>
      <c r="C104" s="215" t="s">
        <v>203</v>
      </c>
      <c r="D104" s="215" t="s">
        <v>151</v>
      </c>
      <c r="E104" s="216" t="s">
        <v>1311</v>
      </c>
      <c r="F104" s="217" t="s">
        <v>1312</v>
      </c>
      <c r="G104" s="218" t="s">
        <v>916</v>
      </c>
      <c r="H104" s="219">
        <v>43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40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155</v>
      </c>
      <c r="AT104" s="226" t="s">
        <v>151</v>
      </c>
      <c r="AU104" s="226" t="s">
        <v>78</v>
      </c>
      <c r="AY104" s="19" t="s">
        <v>149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76</v>
      </c>
      <c r="BK104" s="227">
        <f>ROUND(I104*H104,2)</f>
        <v>0</v>
      </c>
      <c r="BL104" s="19" t="s">
        <v>155</v>
      </c>
      <c r="BM104" s="226" t="s">
        <v>1313</v>
      </c>
    </row>
    <row r="105" s="14" customFormat="1">
      <c r="A105" s="14"/>
      <c r="B105" s="244"/>
      <c r="C105" s="245"/>
      <c r="D105" s="235" t="s">
        <v>164</v>
      </c>
      <c r="E105" s="246" t="s">
        <v>19</v>
      </c>
      <c r="F105" s="247" t="s">
        <v>1314</v>
      </c>
      <c r="G105" s="245"/>
      <c r="H105" s="248">
        <v>38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164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149</v>
      </c>
    </row>
    <row r="106" s="14" customFormat="1">
      <c r="A106" s="14"/>
      <c r="B106" s="244"/>
      <c r="C106" s="245"/>
      <c r="D106" s="235" t="s">
        <v>164</v>
      </c>
      <c r="E106" s="246" t="s">
        <v>19</v>
      </c>
      <c r="F106" s="247" t="s">
        <v>1315</v>
      </c>
      <c r="G106" s="245"/>
      <c r="H106" s="248">
        <v>5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164</v>
      </c>
      <c r="AU106" s="254" t="s">
        <v>78</v>
      </c>
      <c r="AV106" s="14" t="s">
        <v>78</v>
      </c>
      <c r="AW106" s="14" t="s">
        <v>31</v>
      </c>
      <c r="AX106" s="14" t="s">
        <v>69</v>
      </c>
      <c r="AY106" s="254" t="s">
        <v>149</v>
      </c>
    </row>
    <row r="107" s="15" customFormat="1">
      <c r="A107" s="15"/>
      <c r="B107" s="255"/>
      <c r="C107" s="256"/>
      <c r="D107" s="235" t="s">
        <v>164</v>
      </c>
      <c r="E107" s="257" t="s">
        <v>19</v>
      </c>
      <c r="F107" s="258" t="s">
        <v>166</v>
      </c>
      <c r="G107" s="256"/>
      <c r="H107" s="259">
        <v>43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164</v>
      </c>
      <c r="AU107" s="265" t="s">
        <v>78</v>
      </c>
      <c r="AV107" s="15" t="s">
        <v>155</v>
      </c>
      <c r="AW107" s="15" t="s">
        <v>31</v>
      </c>
      <c r="AX107" s="15" t="s">
        <v>76</v>
      </c>
      <c r="AY107" s="265" t="s">
        <v>149</v>
      </c>
    </row>
    <row r="108" s="2" customFormat="1" ht="16.5" customHeight="1">
      <c r="A108" s="40"/>
      <c r="B108" s="41"/>
      <c r="C108" s="215" t="s">
        <v>211</v>
      </c>
      <c r="D108" s="215" t="s">
        <v>151</v>
      </c>
      <c r="E108" s="216" t="s">
        <v>1316</v>
      </c>
      <c r="F108" s="217" t="s">
        <v>1312</v>
      </c>
      <c r="G108" s="218" t="s">
        <v>916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40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155</v>
      </c>
      <c r="AT108" s="226" t="s">
        <v>151</v>
      </c>
      <c r="AU108" s="226" t="s">
        <v>78</v>
      </c>
      <c r="AY108" s="19" t="s">
        <v>149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76</v>
      </c>
      <c r="BK108" s="227">
        <f>ROUND(I108*H108,2)</f>
        <v>0</v>
      </c>
      <c r="BL108" s="19" t="s">
        <v>155</v>
      </c>
      <c r="BM108" s="226" t="s">
        <v>1317</v>
      </c>
    </row>
    <row r="109" s="14" customFormat="1">
      <c r="A109" s="14"/>
      <c r="B109" s="244"/>
      <c r="C109" s="245"/>
      <c r="D109" s="235" t="s">
        <v>164</v>
      </c>
      <c r="E109" s="246" t="s">
        <v>19</v>
      </c>
      <c r="F109" s="247" t="s">
        <v>1318</v>
      </c>
      <c r="G109" s="245"/>
      <c r="H109" s="248">
        <v>4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164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149</v>
      </c>
    </row>
    <row r="110" s="14" customFormat="1">
      <c r="A110" s="14"/>
      <c r="B110" s="244"/>
      <c r="C110" s="245"/>
      <c r="D110" s="235" t="s">
        <v>164</v>
      </c>
      <c r="E110" s="246" t="s">
        <v>19</v>
      </c>
      <c r="F110" s="247" t="s">
        <v>1319</v>
      </c>
      <c r="G110" s="245"/>
      <c r="H110" s="248">
        <v>4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164</v>
      </c>
      <c r="AU110" s="254" t="s">
        <v>78</v>
      </c>
      <c r="AV110" s="14" t="s">
        <v>78</v>
      </c>
      <c r="AW110" s="14" t="s">
        <v>31</v>
      </c>
      <c r="AX110" s="14" t="s">
        <v>69</v>
      </c>
      <c r="AY110" s="254" t="s">
        <v>149</v>
      </c>
    </row>
    <row r="111" s="15" customFormat="1">
      <c r="A111" s="15"/>
      <c r="B111" s="255"/>
      <c r="C111" s="256"/>
      <c r="D111" s="235" t="s">
        <v>164</v>
      </c>
      <c r="E111" s="257" t="s">
        <v>19</v>
      </c>
      <c r="F111" s="258" t="s">
        <v>166</v>
      </c>
      <c r="G111" s="256"/>
      <c r="H111" s="259">
        <v>8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164</v>
      </c>
      <c r="AU111" s="265" t="s">
        <v>78</v>
      </c>
      <c r="AV111" s="15" t="s">
        <v>155</v>
      </c>
      <c r="AW111" s="15" t="s">
        <v>31</v>
      </c>
      <c r="AX111" s="15" t="s">
        <v>76</v>
      </c>
      <c r="AY111" s="265" t="s">
        <v>149</v>
      </c>
    </row>
    <row r="112" s="2" customFormat="1" ht="16.5" customHeight="1">
      <c r="A112" s="40"/>
      <c r="B112" s="41"/>
      <c r="C112" s="215" t="s">
        <v>224</v>
      </c>
      <c r="D112" s="215" t="s">
        <v>151</v>
      </c>
      <c r="E112" s="216" t="s">
        <v>1320</v>
      </c>
      <c r="F112" s="217" t="s">
        <v>1321</v>
      </c>
      <c r="G112" s="218" t="s">
        <v>916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40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155</v>
      </c>
      <c r="AT112" s="226" t="s">
        <v>151</v>
      </c>
      <c r="AU112" s="226" t="s">
        <v>78</v>
      </c>
      <c r="AY112" s="19" t="s">
        <v>149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76</v>
      </c>
      <c r="BK112" s="227">
        <f>ROUND(I112*H112,2)</f>
        <v>0</v>
      </c>
      <c r="BL112" s="19" t="s">
        <v>155</v>
      </c>
      <c r="BM112" s="226" t="s">
        <v>1322</v>
      </c>
    </row>
    <row r="113" s="2" customFormat="1" ht="16.5" customHeight="1">
      <c r="A113" s="40"/>
      <c r="B113" s="41"/>
      <c r="C113" s="215" t="s">
        <v>233</v>
      </c>
      <c r="D113" s="215" t="s">
        <v>151</v>
      </c>
      <c r="E113" s="216" t="s">
        <v>1323</v>
      </c>
      <c r="F113" s="217" t="s">
        <v>1324</v>
      </c>
      <c r="G113" s="218" t="s">
        <v>916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40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155</v>
      </c>
      <c r="AT113" s="226" t="s">
        <v>151</v>
      </c>
      <c r="AU113" s="226" t="s">
        <v>78</v>
      </c>
      <c r="AY113" s="19" t="s">
        <v>149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76</v>
      </c>
      <c r="BK113" s="227">
        <f>ROUND(I113*H113,2)</f>
        <v>0</v>
      </c>
      <c r="BL113" s="19" t="s">
        <v>155</v>
      </c>
      <c r="BM113" s="226" t="s">
        <v>1325</v>
      </c>
    </row>
    <row r="114" s="12" customFormat="1" ht="22.8" customHeight="1">
      <c r="A114" s="12"/>
      <c r="B114" s="199"/>
      <c r="C114" s="200"/>
      <c r="D114" s="201" t="s">
        <v>68</v>
      </c>
      <c r="E114" s="213" t="s">
        <v>1326</v>
      </c>
      <c r="F114" s="213" t="s">
        <v>1327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SUM(P115:P116)</f>
        <v>0</v>
      </c>
      <c r="Q114" s="207"/>
      <c r="R114" s="208">
        <f>SUM(R115:R116)</f>
        <v>0</v>
      </c>
      <c r="S114" s="207"/>
      <c r="T114" s="20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180</v>
      </c>
      <c r="AT114" s="211" t="s">
        <v>68</v>
      </c>
      <c r="AU114" s="211" t="s">
        <v>76</v>
      </c>
      <c r="AY114" s="210" t="s">
        <v>149</v>
      </c>
      <c r="BK114" s="212">
        <f>SUM(BK115:BK116)</f>
        <v>0</v>
      </c>
    </row>
    <row r="115" s="2" customFormat="1" ht="16.5" customHeight="1">
      <c r="A115" s="40"/>
      <c r="B115" s="41"/>
      <c r="C115" s="215" t="s">
        <v>237</v>
      </c>
      <c r="D115" s="215" t="s">
        <v>151</v>
      </c>
      <c r="E115" s="216" t="s">
        <v>1328</v>
      </c>
      <c r="F115" s="217" t="s">
        <v>1329</v>
      </c>
      <c r="G115" s="218" t="s">
        <v>916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40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155</v>
      </c>
      <c r="AT115" s="226" t="s">
        <v>151</v>
      </c>
      <c r="AU115" s="226" t="s">
        <v>78</v>
      </c>
      <c r="AY115" s="19" t="s">
        <v>149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76</v>
      </c>
      <c r="BK115" s="227">
        <f>ROUND(I115*H115,2)</f>
        <v>0</v>
      </c>
      <c r="BL115" s="19" t="s">
        <v>155</v>
      </c>
      <c r="BM115" s="226" t="s">
        <v>1330</v>
      </c>
    </row>
    <row r="116" s="14" customFormat="1">
      <c r="A116" s="14"/>
      <c r="B116" s="244"/>
      <c r="C116" s="245"/>
      <c r="D116" s="235" t="s">
        <v>164</v>
      </c>
      <c r="E116" s="246" t="s">
        <v>19</v>
      </c>
      <c r="F116" s="247" t="s">
        <v>1331</v>
      </c>
      <c r="G116" s="245"/>
      <c r="H116" s="248">
        <v>1</v>
      </c>
      <c r="I116" s="249"/>
      <c r="J116" s="245"/>
      <c r="K116" s="245"/>
      <c r="L116" s="250"/>
      <c r="M116" s="293"/>
      <c r="N116" s="294"/>
      <c r="O116" s="294"/>
      <c r="P116" s="294"/>
      <c r="Q116" s="294"/>
      <c r="R116" s="294"/>
      <c r="S116" s="294"/>
      <c r="T116" s="29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164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149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JcXgcacxDW834I5NYmzf0hyYpAMMQia/wnu6sMxH635rUB6MA3U3my9HfPVGHkg8xWsor0AfCC0K4gaDfMbNJA==" hashValue="KFFJ26CmkgV2RrudBuFCiAr/XUto9rdqB0nBgU/+JLNqPZrN0vof1pr9iQW+JENjo+sUMGelL+iI0pVXWgeytQ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011314000"/>
    <hyperlink ref="F100" r:id="rId2" display="https://podminky.urs.cz/item/CS_URS_2024_01/01327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1332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ROUND((SUM(BE98:BE298)),  2)</f>
        <v>0</v>
      </c>
      <c r="G35" s="40"/>
      <c r="H35" s="40"/>
      <c r="I35" s="160">
        <v>0.20999999999999999</v>
      </c>
      <c r="J35" s="159">
        <f>ROUND(((SUM(BE98:BE298))*I35),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ROUND((SUM(BF98:BF298)),  2)</f>
        <v>0</v>
      </c>
      <c r="G36" s="40"/>
      <c r="H36" s="40"/>
      <c r="I36" s="160">
        <v>0.14999999999999999</v>
      </c>
      <c r="J36" s="159">
        <f>ROUND(((SUM(BF98:BF298))*I36),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ROUND((SUM(BG98:BG298)),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ROUND((SUM(BH98:BH298)),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ROUND((SUM(BI98:BI298)),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301-1 - OPRAVA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122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123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1333</v>
      </c>
      <c r="E66" s="185"/>
      <c r="F66" s="185"/>
      <c r="G66" s="185"/>
      <c r="H66" s="185"/>
      <c r="I66" s="185"/>
      <c r="J66" s="186">
        <f>J158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636</v>
      </c>
      <c r="E67" s="185"/>
      <c r="F67" s="185"/>
      <c r="G67" s="185"/>
      <c r="H67" s="185"/>
      <c r="I67" s="185"/>
      <c r="J67" s="186">
        <f>J162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124</v>
      </c>
      <c r="E68" s="185"/>
      <c r="F68" s="185"/>
      <c r="G68" s="185"/>
      <c r="H68" s="185"/>
      <c r="I68" s="185"/>
      <c r="J68" s="186">
        <f>J173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1334</v>
      </c>
      <c r="E69" s="185"/>
      <c r="F69" s="185"/>
      <c r="G69" s="185"/>
      <c r="H69" s="185"/>
      <c r="I69" s="185"/>
      <c r="J69" s="186">
        <f>J179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125</v>
      </c>
      <c r="E70" s="185"/>
      <c r="F70" s="185"/>
      <c r="G70" s="185"/>
      <c r="H70" s="185"/>
      <c r="I70" s="185"/>
      <c r="J70" s="186">
        <f>J184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1335</v>
      </c>
      <c r="E71" s="185"/>
      <c r="F71" s="185"/>
      <c r="G71" s="185"/>
      <c r="H71" s="185"/>
      <c r="I71" s="185"/>
      <c r="J71" s="186">
        <f>J269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126</v>
      </c>
      <c r="E72" s="185"/>
      <c r="F72" s="185"/>
      <c r="G72" s="185"/>
      <c r="H72" s="185"/>
      <c r="I72" s="185"/>
      <c r="J72" s="186">
        <f>J280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127</v>
      </c>
      <c r="E73" s="185"/>
      <c r="F73" s="185"/>
      <c r="G73" s="185"/>
      <c r="H73" s="185"/>
      <c r="I73" s="185"/>
      <c r="J73" s="186">
        <f>J283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128</v>
      </c>
      <c r="E74" s="185"/>
      <c r="F74" s="185"/>
      <c r="G74" s="185"/>
      <c r="H74" s="185"/>
      <c r="I74" s="185"/>
      <c r="J74" s="186">
        <f>J290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129</v>
      </c>
      <c r="E75" s="180"/>
      <c r="F75" s="180"/>
      <c r="G75" s="180"/>
      <c r="H75" s="180"/>
      <c r="I75" s="180"/>
      <c r="J75" s="181">
        <f>J293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130</v>
      </c>
      <c r="E76" s="185"/>
      <c r="F76" s="185"/>
      <c r="G76" s="185"/>
      <c r="H76" s="185"/>
      <c r="I76" s="185"/>
      <c r="J76" s="186">
        <f>J294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134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Oprava povrchu komunikací, výměna vodovodu a oprava kanalizace v Klatovech 2024, 5. část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115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301-1 - OPRAVA KANALIZACE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10. 4. 2024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30</v>
      </c>
      <c r="J94" s="38" t="str">
        <f>E23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IF(E20="","",E20)</f>
        <v>Vyplň údaj</v>
      </c>
      <c r="G95" s="42"/>
      <c r="H95" s="42"/>
      <c r="I95" s="34" t="s">
        <v>32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135</v>
      </c>
      <c r="D97" s="191" t="s">
        <v>54</v>
      </c>
      <c r="E97" s="191" t="s">
        <v>50</v>
      </c>
      <c r="F97" s="191" t="s">
        <v>51</v>
      </c>
      <c r="G97" s="191" t="s">
        <v>136</v>
      </c>
      <c r="H97" s="191" t="s">
        <v>137</v>
      </c>
      <c r="I97" s="191" t="s">
        <v>138</v>
      </c>
      <c r="J97" s="191" t="s">
        <v>120</v>
      </c>
      <c r="K97" s="192" t="s">
        <v>139</v>
      </c>
      <c r="L97" s="193"/>
      <c r="M97" s="94" t="s">
        <v>19</v>
      </c>
      <c r="N97" s="95" t="s">
        <v>39</v>
      </c>
      <c r="O97" s="95" t="s">
        <v>140</v>
      </c>
      <c r="P97" s="95" t="s">
        <v>141</v>
      </c>
      <c r="Q97" s="95" t="s">
        <v>142</v>
      </c>
      <c r="R97" s="95" t="s">
        <v>143</v>
      </c>
      <c r="S97" s="95" t="s">
        <v>144</v>
      </c>
      <c r="T97" s="96" t="s">
        <v>145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146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P99+P293</f>
        <v>0</v>
      </c>
      <c r="Q98" s="98"/>
      <c r="R98" s="196">
        <f>R99+R293</f>
        <v>226.50306780000003</v>
      </c>
      <c r="S98" s="98"/>
      <c r="T98" s="197">
        <f>T99+T293</f>
        <v>16.4328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121</v>
      </c>
      <c r="BK98" s="198">
        <f>BK99+BK293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147</v>
      </c>
      <c r="F99" s="202" t="s">
        <v>148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P100+P158+P162+P173+P179+P184+P269+P280+P283+P290</f>
        <v>0</v>
      </c>
      <c r="Q99" s="207"/>
      <c r="R99" s="208">
        <f>R100+R158+R162+R173+R179+R184+R269+R280+R283+R290</f>
        <v>226.48875030000002</v>
      </c>
      <c r="S99" s="207"/>
      <c r="T99" s="209">
        <f>T100+T158+T162+T173+T179+T184+T269+T280+T283+T290</f>
        <v>16.4328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149</v>
      </c>
      <c r="BK99" s="212">
        <f>BK100+BK158+BK162+BK173+BK179+BK184+BK269+BK280+BK283+BK290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150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SUM(P101:P157)</f>
        <v>0</v>
      </c>
      <c r="Q100" s="207"/>
      <c r="R100" s="208">
        <f>SUM(R101:R157)</f>
        <v>163.585634</v>
      </c>
      <c r="S100" s="207"/>
      <c r="T100" s="209">
        <f>SUM(T101:T157)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149</v>
      </c>
      <c r="BK100" s="212">
        <f>SUM(BK101:BK157)</f>
        <v>0</v>
      </c>
    </row>
    <row r="101" s="2" customFormat="1" ht="21.75" customHeight="1">
      <c r="A101" s="40"/>
      <c r="B101" s="41"/>
      <c r="C101" s="215" t="s">
        <v>76</v>
      </c>
      <c r="D101" s="215" t="s">
        <v>151</v>
      </c>
      <c r="E101" s="216" t="s">
        <v>1336</v>
      </c>
      <c r="F101" s="217" t="s">
        <v>1337</v>
      </c>
      <c r="G101" s="218" t="s">
        <v>661</v>
      </c>
      <c r="H101" s="219">
        <v>240</v>
      </c>
      <c r="I101" s="220"/>
      <c r="J101" s="221">
        <f>ROUND(I101*H101,2)</f>
        <v>0</v>
      </c>
      <c r="K101" s="217" t="s">
        <v>160</v>
      </c>
      <c r="L101" s="46"/>
      <c r="M101" s="222" t="s">
        <v>19</v>
      </c>
      <c r="N101" s="223" t="s">
        <v>40</v>
      </c>
      <c r="O101" s="86"/>
      <c r="P101" s="224">
        <f>O101*H101</f>
        <v>0</v>
      </c>
      <c r="Q101" s="224">
        <v>0.00010000000000000001</v>
      </c>
      <c r="R101" s="224">
        <f>Q101*H101</f>
        <v>0.024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155</v>
      </c>
      <c r="AT101" s="226" t="s">
        <v>151</v>
      </c>
      <c r="AU101" s="226" t="s">
        <v>78</v>
      </c>
      <c r="AY101" s="19" t="s">
        <v>149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76</v>
      </c>
      <c r="BK101" s="227">
        <f>ROUND(I101*H101,2)</f>
        <v>0</v>
      </c>
      <c r="BL101" s="19" t="s">
        <v>155</v>
      </c>
      <c r="BM101" s="226" t="s">
        <v>1338</v>
      </c>
    </row>
    <row r="102" s="2" customFormat="1">
      <c r="A102" s="40"/>
      <c r="B102" s="41"/>
      <c r="C102" s="42"/>
      <c r="D102" s="228" t="s">
        <v>162</v>
      </c>
      <c r="E102" s="42"/>
      <c r="F102" s="229" t="s">
        <v>1339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162</v>
      </c>
      <c r="AU102" s="19" t="s">
        <v>78</v>
      </c>
    </row>
    <row r="103" s="14" customFormat="1">
      <c r="A103" s="14"/>
      <c r="B103" s="244"/>
      <c r="C103" s="245"/>
      <c r="D103" s="235" t="s">
        <v>164</v>
      </c>
      <c r="E103" s="246" t="s">
        <v>19</v>
      </c>
      <c r="F103" s="247" t="s">
        <v>1340</v>
      </c>
      <c r="G103" s="245"/>
      <c r="H103" s="248">
        <v>240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164</v>
      </c>
      <c r="AU103" s="254" t="s">
        <v>78</v>
      </c>
      <c r="AV103" s="14" t="s">
        <v>78</v>
      </c>
      <c r="AW103" s="14" t="s">
        <v>31</v>
      </c>
      <c r="AX103" s="14" t="s">
        <v>76</v>
      </c>
      <c r="AY103" s="254" t="s">
        <v>149</v>
      </c>
    </row>
    <row r="104" s="2" customFormat="1" ht="24.15" customHeight="1">
      <c r="A104" s="40"/>
      <c r="B104" s="41"/>
      <c r="C104" s="215" t="s">
        <v>78</v>
      </c>
      <c r="D104" s="215" t="s">
        <v>151</v>
      </c>
      <c r="E104" s="216" t="s">
        <v>1341</v>
      </c>
      <c r="F104" s="217" t="s">
        <v>1342</v>
      </c>
      <c r="G104" s="218" t="s">
        <v>666</v>
      </c>
      <c r="H104" s="219">
        <v>35</v>
      </c>
      <c r="I104" s="220"/>
      <c r="J104" s="221">
        <f>ROUND(I104*H104,2)</f>
        <v>0</v>
      </c>
      <c r="K104" s="217" t="s">
        <v>160</v>
      </c>
      <c r="L104" s="46"/>
      <c r="M104" s="222" t="s">
        <v>19</v>
      </c>
      <c r="N104" s="223" t="s">
        <v>40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155</v>
      </c>
      <c r="AT104" s="226" t="s">
        <v>151</v>
      </c>
      <c r="AU104" s="226" t="s">
        <v>78</v>
      </c>
      <c r="AY104" s="19" t="s">
        <v>149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76</v>
      </c>
      <c r="BK104" s="227">
        <f>ROUND(I104*H104,2)</f>
        <v>0</v>
      </c>
      <c r="BL104" s="19" t="s">
        <v>155</v>
      </c>
      <c r="BM104" s="226" t="s">
        <v>1343</v>
      </c>
    </row>
    <row r="105" s="2" customFormat="1">
      <c r="A105" s="40"/>
      <c r="B105" s="41"/>
      <c r="C105" s="42"/>
      <c r="D105" s="228" t="s">
        <v>162</v>
      </c>
      <c r="E105" s="42"/>
      <c r="F105" s="229" t="s">
        <v>1344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162</v>
      </c>
      <c r="AU105" s="19" t="s">
        <v>78</v>
      </c>
    </row>
    <row r="106" s="2" customFormat="1" ht="33" customHeight="1">
      <c r="A106" s="40"/>
      <c r="B106" s="41"/>
      <c r="C106" s="215" t="s">
        <v>167</v>
      </c>
      <c r="D106" s="215" t="s">
        <v>151</v>
      </c>
      <c r="E106" s="216" t="s">
        <v>683</v>
      </c>
      <c r="F106" s="217" t="s">
        <v>684</v>
      </c>
      <c r="G106" s="218" t="s">
        <v>107</v>
      </c>
      <c r="H106" s="219">
        <v>39.790999999999997</v>
      </c>
      <c r="I106" s="220"/>
      <c r="J106" s="221">
        <f>ROUND(I106*H106,2)</f>
        <v>0</v>
      </c>
      <c r="K106" s="217" t="s">
        <v>160</v>
      </c>
      <c r="L106" s="46"/>
      <c r="M106" s="222" t="s">
        <v>19</v>
      </c>
      <c r="N106" s="223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155</v>
      </c>
      <c r="AT106" s="226" t="s">
        <v>151</v>
      </c>
      <c r="AU106" s="226" t="s">
        <v>78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1345</v>
      </c>
    </row>
    <row r="107" s="2" customFormat="1">
      <c r="A107" s="40"/>
      <c r="B107" s="41"/>
      <c r="C107" s="42"/>
      <c r="D107" s="228" t="s">
        <v>162</v>
      </c>
      <c r="E107" s="42"/>
      <c r="F107" s="229" t="s">
        <v>686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162</v>
      </c>
      <c r="AU107" s="19" t="s">
        <v>78</v>
      </c>
    </row>
    <row r="108" s="14" customFormat="1">
      <c r="A108" s="14"/>
      <c r="B108" s="244"/>
      <c r="C108" s="245"/>
      <c r="D108" s="235" t="s">
        <v>164</v>
      </c>
      <c r="E108" s="246" t="s">
        <v>19</v>
      </c>
      <c r="F108" s="247" t="s">
        <v>1346</v>
      </c>
      <c r="G108" s="245"/>
      <c r="H108" s="248">
        <v>76.688000000000002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164</v>
      </c>
      <c r="AU108" s="254" t="s">
        <v>78</v>
      </c>
      <c r="AV108" s="14" t="s">
        <v>78</v>
      </c>
      <c r="AW108" s="14" t="s">
        <v>31</v>
      </c>
      <c r="AX108" s="14" t="s">
        <v>69</v>
      </c>
      <c r="AY108" s="254" t="s">
        <v>149</v>
      </c>
    </row>
    <row r="109" s="14" customFormat="1">
      <c r="A109" s="14"/>
      <c r="B109" s="244"/>
      <c r="C109" s="245"/>
      <c r="D109" s="235" t="s">
        <v>164</v>
      </c>
      <c r="E109" s="246" t="s">
        <v>19</v>
      </c>
      <c r="F109" s="247" t="s">
        <v>1347</v>
      </c>
      <c r="G109" s="245"/>
      <c r="H109" s="248">
        <v>9.2400000000000002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164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149</v>
      </c>
    </row>
    <row r="110" s="14" customFormat="1">
      <c r="A110" s="14"/>
      <c r="B110" s="244"/>
      <c r="C110" s="245"/>
      <c r="D110" s="235" t="s">
        <v>164</v>
      </c>
      <c r="E110" s="246" t="s">
        <v>19</v>
      </c>
      <c r="F110" s="247" t="s">
        <v>1348</v>
      </c>
      <c r="G110" s="245"/>
      <c r="H110" s="248">
        <v>5.0490000000000004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164</v>
      </c>
      <c r="AU110" s="254" t="s">
        <v>78</v>
      </c>
      <c r="AV110" s="14" t="s">
        <v>78</v>
      </c>
      <c r="AW110" s="14" t="s">
        <v>31</v>
      </c>
      <c r="AX110" s="14" t="s">
        <v>69</v>
      </c>
      <c r="AY110" s="254" t="s">
        <v>149</v>
      </c>
    </row>
    <row r="111" s="14" customFormat="1">
      <c r="A111" s="14"/>
      <c r="B111" s="244"/>
      <c r="C111" s="245"/>
      <c r="D111" s="235" t="s">
        <v>164</v>
      </c>
      <c r="E111" s="246" t="s">
        <v>19</v>
      </c>
      <c r="F111" s="247" t="s">
        <v>1349</v>
      </c>
      <c r="G111" s="245"/>
      <c r="H111" s="248">
        <v>8.5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164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149</v>
      </c>
    </row>
    <row r="112" s="15" customFormat="1">
      <c r="A112" s="15"/>
      <c r="B112" s="255"/>
      <c r="C112" s="256"/>
      <c r="D112" s="235" t="s">
        <v>164</v>
      </c>
      <c r="E112" s="257" t="s">
        <v>19</v>
      </c>
      <c r="F112" s="258" t="s">
        <v>166</v>
      </c>
      <c r="G112" s="256"/>
      <c r="H112" s="259">
        <v>99.477000000000004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164</v>
      </c>
      <c r="AU112" s="265" t="s">
        <v>78</v>
      </c>
      <c r="AV112" s="15" t="s">
        <v>155</v>
      </c>
      <c r="AW112" s="15" t="s">
        <v>31</v>
      </c>
      <c r="AX112" s="15" t="s">
        <v>69</v>
      </c>
      <c r="AY112" s="265" t="s">
        <v>149</v>
      </c>
    </row>
    <row r="113" s="14" customFormat="1">
      <c r="A113" s="14"/>
      <c r="B113" s="244"/>
      <c r="C113" s="245"/>
      <c r="D113" s="235" t="s">
        <v>164</v>
      </c>
      <c r="E113" s="246" t="s">
        <v>19</v>
      </c>
      <c r="F113" s="247" t="s">
        <v>1350</v>
      </c>
      <c r="G113" s="245"/>
      <c r="H113" s="248">
        <v>39.790999999999997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164</v>
      </c>
      <c r="AU113" s="254" t="s">
        <v>78</v>
      </c>
      <c r="AV113" s="14" t="s">
        <v>78</v>
      </c>
      <c r="AW113" s="14" t="s">
        <v>31</v>
      </c>
      <c r="AX113" s="14" t="s">
        <v>76</v>
      </c>
      <c r="AY113" s="254" t="s">
        <v>149</v>
      </c>
    </row>
    <row r="114" s="2" customFormat="1" ht="24.15" customHeight="1">
      <c r="A114" s="40"/>
      <c r="B114" s="41"/>
      <c r="C114" s="215" t="s">
        <v>155</v>
      </c>
      <c r="D114" s="215" t="s">
        <v>151</v>
      </c>
      <c r="E114" s="216" t="s">
        <v>692</v>
      </c>
      <c r="F114" s="217" t="s">
        <v>693</v>
      </c>
      <c r="G114" s="218" t="s">
        <v>107</v>
      </c>
      <c r="H114" s="219">
        <v>59.686</v>
      </c>
      <c r="I114" s="220"/>
      <c r="J114" s="221">
        <f>ROUND(I114*H114,2)</f>
        <v>0</v>
      </c>
      <c r="K114" s="217" t="s">
        <v>160</v>
      </c>
      <c r="L114" s="46"/>
      <c r="M114" s="222" t="s">
        <v>19</v>
      </c>
      <c r="N114" s="223" t="s">
        <v>40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155</v>
      </c>
      <c r="AT114" s="226" t="s">
        <v>151</v>
      </c>
      <c r="AU114" s="226" t="s">
        <v>78</v>
      </c>
      <c r="AY114" s="19" t="s">
        <v>149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76</v>
      </c>
      <c r="BK114" s="227">
        <f>ROUND(I114*H114,2)</f>
        <v>0</v>
      </c>
      <c r="BL114" s="19" t="s">
        <v>155</v>
      </c>
      <c r="BM114" s="226" t="s">
        <v>1351</v>
      </c>
    </row>
    <row r="115" s="2" customFormat="1">
      <c r="A115" s="40"/>
      <c r="B115" s="41"/>
      <c r="C115" s="42"/>
      <c r="D115" s="228" t="s">
        <v>162</v>
      </c>
      <c r="E115" s="42"/>
      <c r="F115" s="229" t="s">
        <v>695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162</v>
      </c>
      <c r="AU115" s="19" t="s">
        <v>78</v>
      </c>
    </row>
    <row r="116" s="14" customFormat="1">
      <c r="A116" s="14"/>
      <c r="B116" s="244"/>
      <c r="C116" s="245"/>
      <c r="D116" s="235" t="s">
        <v>164</v>
      </c>
      <c r="E116" s="246" t="s">
        <v>19</v>
      </c>
      <c r="F116" s="247" t="s">
        <v>1352</v>
      </c>
      <c r="G116" s="245"/>
      <c r="H116" s="248">
        <v>59.686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164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149</v>
      </c>
    </row>
    <row r="117" s="2" customFormat="1" ht="21.75" customHeight="1">
      <c r="A117" s="40"/>
      <c r="B117" s="41"/>
      <c r="C117" s="215" t="s">
        <v>180</v>
      </c>
      <c r="D117" s="215" t="s">
        <v>151</v>
      </c>
      <c r="E117" s="216" t="s">
        <v>1353</v>
      </c>
      <c r="F117" s="217" t="s">
        <v>1354</v>
      </c>
      <c r="G117" s="218" t="s">
        <v>107</v>
      </c>
      <c r="H117" s="219">
        <v>33.740000000000002</v>
      </c>
      <c r="I117" s="220"/>
      <c r="J117" s="221">
        <f>ROUND(I117*H117,2)</f>
        <v>0</v>
      </c>
      <c r="K117" s="217" t="s">
        <v>160</v>
      </c>
      <c r="L117" s="46"/>
      <c r="M117" s="222" t="s">
        <v>19</v>
      </c>
      <c r="N117" s="223" t="s">
        <v>40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155</v>
      </c>
      <c r="AT117" s="226" t="s">
        <v>151</v>
      </c>
      <c r="AU117" s="226" t="s">
        <v>78</v>
      </c>
      <c r="AY117" s="19" t="s">
        <v>149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76</v>
      </c>
      <c r="BK117" s="227">
        <f>ROUND(I117*H117,2)</f>
        <v>0</v>
      </c>
      <c r="BL117" s="19" t="s">
        <v>155</v>
      </c>
      <c r="BM117" s="226" t="s">
        <v>1355</v>
      </c>
    </row>
    <row r="118" s="2" customFormat="1">
      <c r="A118" s="40"/>
      <c r="B118" s="41"/>
      <c r="C118" s="42"/>
      <c r="D118" s="228" t="s">
        <v>162</v>
      </c>
      <c r="E118" s="42"/>
      <c r="F118" s="229" t="s">
        <v>1356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162</v>
      </c>
      <c r="AU118" s="19" t="s">
        <v>78</v>
      </c>
    </row>
    <row r="119" s="14" customFormat="1">
      <c r="A119" s="14"/>
      <c r="B119" s="244"/>
      <c r="C119" s="245"/>
      <c r="D119" s="235" t="s">
        <v>164</v>
      </c>
      <c r="E119" s="246" t="s">
        <v>19</v>
      </c>
      <c r="F119" s="247" t="s">
        <v>1357</v>
      </c>
      <c r="G119" s="245"/>
      <c r="H119" s="248">
        <v>42.75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164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149</v>
      </c>
    </row>
    <row r="120" s="14" customFormat="1">
      <c r="A120" s="14"/>
      <c r="B120" s="244"/>
      <c r="C120" s="245"/>
      <c r="D120" s="235" t="s">
        <v>164</v>
      </c>
      <c r="E120" s="246" t="s">
        <v>19</v>
      </c>
      <c r="F120" s="247" t="s">
        <v>1358</v>
      </c>
      <c r="G120" s="245"/>
      <c r="H120" s="248">
        <v>41.600000000000001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164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149</v>
      </c>
    </row>
    <row r="121" s="15" customFormat="1">
      <c r="A121" s="15"/>
      <c r="B121" s="255"/>
      <c r="C121" s="256"/>
      <c r="D121" s="235" t="s">
        <v>164</v>
      </c>
      <c r="E121" s="257" t="s">
        <v>19</v>
      </c>
      <c r="F121" s="258" t="s">
        <v>166</v>
      </c>
      <c r="G121" s="256"/>
      <c r="H121" s="259">
        <v>84.349999999999994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164</v>
      </c>
      <c r="AU121" s="265" t="s">
        <v>78</v>
      </c>
      <c r="AV121" s="15" t="s">
        <v>155</v>
      </c>
      <c r="AW121" s="15" t="s">
        <v>31</v>
      </c>
      <c r="AX121" s="15" t="s">
        <v>69</v>
      </c>
      <c r="AY121" s="265" t="s">
        <v>149</v>
      </c>
    </row>
    <row r="122" s="14" customFormat="1">
      <c r="A122" s="14"/>
      <c r="B122" s="244"/>
      <c r="C122" s="245"/>
      <c r="D122" s="235" t="s">
        <v>164</v>
      </c>
      <c r="E122" s="246" t="s">
        <v>19</v>
      </c>
      <c r="F122" s="247" t="s">
        <v>1359</v>
      </c>
      <c r="G122" s="245"/>
      <c r="H122" s="248">
        <v>33.740000000000002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164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149</v>
      </c>
    </row>
    <row r="123" s="2" customFormat="1" ht="16.5" customHeight="1">
      <c r="A123" s="40"/>
      <c r="B123" s="41"/>
      <c r="C123" s="215" t="s">
        <v>188</v>
      </c>
      <c r="D123" s="215" t="s">
        <v>151</v>
      </c>
      <c r="E123" s="216" t="s">
        <v>696</v>
      </c>
      <c r="F123" s="217" t="s">
        <v>697</v>
      </c>
      <c r="G123" s="218" t="s">
        <v>107</v>
      </c>
      <c r="H123" s="219">
        <v>50.609999999999999</v>
      </c>
      <c r="I123" s="220"/>
      <c r="J123" s="221">
        <f>ROUND(I123*H123,2)</f>
        <v>0</v>
      </c>
      <c r="K123" s="217" t="s">
        <v>160</v>
      </c>
      <c r="L123" s="46"/>
      <c r="M123" s="222" t="s">
        <v>19</v>
      </c>
      <c r="N123" s="223" t="s">
        <v>40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155</v>
      </c>
      <c r="AT123" s="226" t="s">
        <v>151</v>
      </c>
      <c r="AU123" s="226" t="s">
        <v>78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1360</v>
      </c>
    </row>
    <row r="124" s="2" customFormat="1">
      <c r="A124" s="40"/>
      <c r="B124" s="41"/>
      <c r="C124" s="42"/>
      <c r="D124" s="228" t="s">
        <v>162</v>
      </c>
      <c r="E124" s="42"/>
      <c r="F124" s="229" t="s">
        <v>699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78</v>
      </c>
    </row>
    <row r="125" s="14" customFormat="1">
      <c r="A125" s="14"/>
      <c r="B125" s="244"/>
      <c r="C125" s="245"/>
      <c r="D125" s="235" t="s">
        <v>164</v>
      </c>
      <c r="E125" s="246" t="s">
        <v>19</v>
      </c>
      <c r="F125" s="247" t="s">
        <v>1361</v>
      </c>
      <c r="G125" s="245"/>
      <c r="H125" s="248">
        <v>50.609999999999999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164</v>
      </c>
      <c r="AU125" s="254" t="s">
        <v>78</v>
      </c>
      <c r="AV125" s="14" t="s">
        <v>78</v>
      </c>
      <c r="AW125" s="14" t="s">
        <v>31</v>
      </c>
      <c r="AX125" s="14" t="s">
        <v>76</v>
      </c>
      <c r="AY125" s="254" t="s">
        <v>149</v>
      </c>
    </row>
    <row r="126" s="2" customFormat="1" ht="24.15" customHeight="1">
      <c r="A126" s="40"/>
      <c r="B126" s="41"/>
      <c r="C126" s="215" t="s">
        <v>196</v>
      </c>
      <c r="D126" s="215" t="s">
        <v>151</v>
      </c>
      <c r="E126" s="216" t="s">
        <v>1362</v>
      </c>
      <c r="F126" s="217" t="s">
        <v>1363</v>
      </c>
      <c r="G126" s="218" t="s">
        <v>159</v>
      </c>
      <c r="H126" s="219">
        <v>120.2</v>
      </c>
      <c r="I126" s="220"/>
      <c r="J126" s="221">
        <f>ROUND(I126*H126,2)</f>
        <v>0</v>
      </c>
      <c r="K126" s="217" t="s">
        <v>160</v>
      </c>
      <c r="L126" s="46"/>
      <c r="M126" s="222" t="s">
        <v>19</v>
      </c>
      <c r="N126" s="223" t="s">
        <v>40</v>
      </c>
      <c r="O126" s="86"/>
      <c r="P126" s="224">
        <f>O126*H126</f>
        <v>0</v>
      </c>
      <c r="Q126" s="224">
        <v>0.00084999999999999995</v>
      </c>
      <c r="R126" s="224">
        <f>Q126*H126</f>
        <v>0.10217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155</v>
      </c>
      <c r="AT126" s="226" t="s">
        <v>151</v>
      </c>
      <c r="AU126" s="226" t="s">
        <v>78</v>
      </c>
      <c r="AY126" s="19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76</v>
      </c>
      <c r="BK126" s="227">
        <f>ROUND(I126*H126,2)</f>
        <v>0</v>
      </c>
      <c r="BL126" s="19" t="s">
        <v>155</v>
      </c>
      <c r="BM126" s="226" t="s">
        <v>1364</v>
      </c>
    </row>
    <row r="127" s="2" customFormat="1">
      <c r="A127" s="40"/>
      <c r="B127" s="41"/>
      <c r="C127" s="42"/>
      <c r="D127" s="228" t="s">
        <v>162</v>
      </c>
      <c r="E127" s="42"/>
      <c r="F127" s="229" t="s">
        <v>1365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162</v>
      </c>
      <c r="AU127" s="19" t="s">
        <v>78</v>
      </c>
    </row>
    <row r="128" s="14" customFormat="1">
      <c r="A128" s="14"/>
      <c r="B128" s="244"/>
      <c r="C128" s="245"/>
      <c r="D128" s="235" t="s">
        <v>164</v>
      </c>
      <c r="E128" s="246" t="s">
        <v>19</v>
      </c>
      <c r="F128" s="247" t="s">
        <v>1366</v>
      </c>
      <c r="G128" s="245"/>
      <c r="H128" s="248">
        <v>120.2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164</v>
      </c>
      <c r="AU128" s="254" t="s">
        <v>78</v>
      </c>
      <c r="AV128" s="14" t="s">
        <v>78</v>
      </c>
      <c r="AW128" s="14" t="s">
        <v>31</v>
      </c>
      <c r="AX128" s="14" t="s">
        <v>76</v>
      </c>
      <c r="AY128" s="254" t="s">
        <v>149</v>
      </c>
    </row>
    <row r="129" s="2" customFormat="1" ht="24.15" customHeight="1">
      <c r="A129" s="40"/>
      <c r="B129" s="41"/>
      <c r="C129" s="215" t="s">
        <v>203</v>
      </c>
      <c r="D129" s="215" t="s">
        <v>151</v>
      </c>
      <c r="E129" s="216" t="s">
        <v>1367</v>
      </c>
      <c r="F129" s="217" t="s">
        <v>1368</v>
      </c>
      <c r="G129" s="218" t="s">
        <v>159</v>
      </c>
      <c r="H129" s="219">
        <v>120.2</v>
      </c>
      <c r="I129" s="220"/>
      <c r="J129" s="221">
        <f>ROUND(I129*H129,2)</f>
        <v>0</v>
      </c>
      <c r="K129" s="217" t="s">
        <v>160</v>
      </c>
      <c r="L129" s="46"/>
      <c r="M129" s="222" t="s">
        <v>19</v>
      </c>
      <c r="N129" s="223" t="s">
        <v>40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155</v>
      </c>
      <c r="AT129" s="226" t="s">
        <v>151</v>
      </c>
      <c r="AU129" s="226" t="s">
        <v>78</v>
      </c>
      <c r="AY129" s="19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76</v>
      </c>
      <c r="BK129" s="227">
        <f>ROUND(I129*H129,2)</f>
        <v>0</v>
      </c>
      <c r="BL129" s="19" t="s">
        <v>155</v>
      </c>
      <c r="BM129" s="226" t="s">
        <v>1369</v>
      </c>
    </row>
    <row r="130" s="2" customFormat="1">
      <c r="A130" s="40"/>
      <c r="B130" s="41"/>
      <c r="C130" s="42"/>
      <c r="D130" s="228" t="s">
        <v>162</v>
      </c>
      <c r="E130" s="42"/>
      <c r="F130" s="229" t="s">
        <v>1370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162</v>
      </c>
      <c r="AU130" s="19" t="s">
        <v>78</v>
      </c>
    </row>
    <row r="131" s="2" customFormat="1" ht="24.15" customHeight="1">
      <c r="A131" s="40"/>
      <c r="B131" s="41"/>
      <c r="C131" s="215" t="s">
        <v>211</v>
      </c>
      <c r="D131" s="215" t="s">
        <v>151</v>
      </c>
      <c r="E131" s="216" t="s">
        <v>1371</v>
      </c>
      <c r="F131" s="217" t="s">
        <v>1372</v>
      </c>
      <c r="G131" s="218" t="s">
        <v>159</v>
      </c>
      <c r="H131" s="219">
        <v>72.599999999999994</v>
      </c>
      <c r="I131" s="220"/>
      <c r="J131" s="221">
        <f>ROUND(I131*H131,2)</f>
        <v>0</v>
      </c>
      <c r="K131" s="217" t="s">
        <v>160</v>
      </c>
      <c r="L131" s="46"/>
      <c r="M131" s="222" t="s">
        <v>19</v>
      </c>
      <c r="N131" s="223" t="s">
        <v>40</v>
      </c>
      <c r="O131" s="86"/>
      <c r="P131" s="224">
        <f>O131*H131</f>
        <v>0</v>
      </c>
      <c r="Q131" s="224">
        <v>0.00064000000000000005</v>
      </c>
      <c r="R131" s="224">
        <f>Q131*H131</f>
        <v>0.046463999999999998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155</v>
      </c>
      <c r="AT131" s="226" t="s">
        <v>151</v>
      </c>
      <c r="AU131" s="226" t="s">
        <v>78</v>
      </c>
      <c r="AY131" s="19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76</v>
      </c>
      <c r="BK131" s="227">
        <f>ROUND(I131*H131,2)</f>
        <v>0</v>
      </c>
      <c r="BL131" s="19" t="s">
        <v>155</v>
      </c>
      <c r="BM131" s="226" t="s">
        <v>1373</v>
      </c>
    </row>
    <row r="132" s="2" customFormat="1">
      <c r="A132" s="40"/>
      <c r="B132" s="41"/>
      <c r="C132" s="42"/>
      <c r="D132" s="228" t="s">
        <v>162</v>
      </c>
      <c r="E132" s="42"/>
      <c r="F132" s="229" t="s">
        <v>1374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162</v>
      </c>
      <c r="AU132" s="19" t="s">
        <v>78</v>
      </c>
    </row>
    <row r="133" s="14" customFormat="1">
      <c r="A133" s="14"/>
      <c r="B133" s="244"/>
      <c r="C133" s="245"/>
      <c r="D133" s="235" t="s">
        <v>164</v>
      </c>
      <c r="E133" s="246" t="s">
        <v>19</v>
      </c>
      <c r="F133" s="247" t="s">
        <v>1375</v>
      </c>
      <c r="G133" s="245"/>
      <c r="H133" s="248">
        <v>34.200000000000003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164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149</v>
      </c>
    </row>
    <row r="134" s="14" customFormat="1">
      <c r="A134" s="14"/>
      <c r="B134" s="244"/>
      <c r="C134" s="245"/>
      <c r="D134" s="235" t="s">
        <v>164</v>
      </c>
      <c r="E134" s="246" t="s">
        <v>19</v>
      </c>
      <c r="F134" s="247" t="s">
        <v>1376</v>
      </c>
      <c r="G134" s="245"/>
      <c r="H134" s="248">
        <v>38.399999999999999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164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149</v>
      </c>
    </row>
    <row r="135" s="15" customFormat="1">
      <c r="A135" s="15"/>
      <c r="B135" s="255"/>
      <c r="C135" s="256"/>
      <c r="D135" s="235" t="s">
        <v>164</v>
      </c>
      <c r="E135" s="257" t="s">
        <v>19</v>
      </c>
      <c r="F135" s="258" t="s">
        <v>166</v>
      </c>
      <c r="G135" s="256"/>
      <c r="H135" s="259">
        <v>72.599999999999994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164</v>
      </c>
      <c r="AU135" s="265" t="s">
        <v>78</v>
      </c>
      <c r="AV135" s="15" t="s">
        <v>155</v>
      </c>
      <c r="AW135" s="15" t="s">
        <v>31</v>
      </c>
      <c r="AX135" s="15" t="s">
        <v>76</v>
      </c>
      <c r="AY135" s="265" t="s">
        <v>149</v>
      </c>
    </row>
    <row r="136" s="2" customFormat="1" ht="24.15" customHeight="1">
      <c r="A136" s="40"/>
      <c r="B136" s="41"/>
      <c r="C136" s="215" t="s">
        <v>224</v>
      </c>
      <c r="D136" s="215" t="s">
        <v>151</v>
      </c>
      <c r="E136" s="216" t="s">
        <v>1377</v>
      </c>
      <c r="F136" s="217" t="s">
        <v>1378</v>
      </c>
      <c r="G136" s="218" t="s">
        <v>159</v>
      </c>
      <c r="H136" s="219">
        <v>72.599999999999994</v>
      </c>
      <c r="I136" s="220"/>
      <c r="J136" s="221">
        <f>ROUND(I136*H136,2)</f>
        <v>0</v>
      </c>
      <c r="K136" s="217" t="s">
        <v>160</v>
      </c>
      <c r="L136" s="46"/>
      <c r="M136" s="222" t="s">
        <v>19</v>
      </c>
      <c r="N136" s="223" t="s">
        <v>40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155</v>
      </c>
      <c r="AT136" s="226" t="s">
        <v>151</v>
      </c>
      <c r="AU136" s="226" t="s">
        <v>78</v>
      </c>
      <c r="AY136" s="19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76</v>
      </c>
      <c r="BK136" s="227">
        <f>ROUND(I136*H136,2)</f>
        <v>0</v>
      </c>
      <c r="BL136" s="19" t="s">
        <v>155</v>
      </c>
      <c r="BM136" s="226" t="s">
        <v>1379</v>
      </c>
    </row>
    <row r="137" s="2" customFormat="1">
      <c r="A137" s="40"/>
      <c r="B137" s="41"/>
      <c r="C137" s="42"/>
      <c r="D137" s="228" t="s">
        <v>162</v>
      </c>
      <c r="E137" s="42"/>
      <c r="F137" s="229" t="s">
        <v>1380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162</v>
      </c>
      <c r="AU137" s="19" t="s">
        <v>78</v>
      </c>
    </row>
    <row r="138" s="2" customFormat="1" ht="37.8" customHeight="1">
      <c r="A138" s="40"/>
      <c r="B138" s="41"/>
      <c r="C138" s="215" t="s">
        <v>233</v>
      </c>
      <c r="D138" s="215" t="s">
        <v>151</v>
      </c>
      <c r="E138" s="216" t="s">
        <v>726</v>
      </c>
      <c r="F138" s="217" t="s">
        <v>727</v>
      </c>
      <c r="G138" s="218" t="s">
        <v>107</v>
      </c>
      <c r="H138" s="219">
        <v>142.41</v>
      </c>
      <c r="I138" s="220"/>
      <c r="J138" s="221">
        <f>ROUND(I138*H138,2)</f>
        <v>0</v>
      </c>
      <c r="K138" s="217" t="s">
        <v>160</v>
      </c>
      <c r="L138" s="46"/>
      <c r="M138" s="222" t="s">
        <v>19</v>
      </c>
      <c r="N138" s="223" t="s">
        <v>40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155</v>
      </c>
      <c r="AT138" s="226" t="s">
        <v>151</v>
      </c>
      <c r="AU138" s="226" t="s">
        <v>78</v>
      </c>
      <c r="AY138" s="19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76</v>
      </c>
      <c r="BK138" s="227">
        <f>ROUND(I138*H138,2)</f>
        <v>0</v>
      </c>
      <c r="BL138" s="19" t="s">
        <v>155</v>
      </c>
      <c r="BM138" s="226" t="s">
        <v>1381</v>
      </c>
    </row>
    <row r="139" s="2" customFormat="1">
      <c r="A139" s="40"/>
      <c r="B139" s="41"/>
      <c r="C139" s="42"/>
      <c r="D139" s="228" t="s">
        <v>162</v>
      </c>
      <c r="E139" s="42"/>
      <c r="F139" s="229" t="s">
        <v>729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162</v>
      </c>
      <c r="AU139" s="19" t="s">
        <v>78</v>
      </c>
    </row>
    <row r="140" s="14" customFormat="1">
      <c r="A140" s="14"/>
      <c r="B140" s="244"/>
      <c r="C140" s="245"/>
      <c r="D140" s="235" t="s">
        <v>164</v>
      </c>
      <c r="E140" s="246" t="s">
        <v>19</v>
      </c>
      <c r="F140" s="247" t="s">
        <v>1382</v>
      </c>
      <c r="G140" s="245"/>
      <c r="H140" s="248">
        <v>142.41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164</v>
      </c>
      <c r="AU140" s="254" t="s">
        <v>78</v>
      </c>
      <c r="AV140" s="14" t="s">
        <v>78</v>
      </c>
      <c r="AW140" s="14" t="s">
        <v>31</v>
      </c>
      <c r="AX140" s="14" t="s">
        <v>76</v>
      </c>
      <c r="AY140" s="254" t="s">
        <v>149</v>
      </c>
    </row>
    <row r="141" s="2" customFormat="1" ht="37.8" customHeight="1">
      <c r="A141" s="40"/>
      <c r="B141" s="41"/>
      <c r="C141" s="215" t="s">
        <v>237</v>
      </c>
      <c r="D141" s="215" t="s">
        <v>151</v>
      </c>
      <c r="E141" s="216" t="s">
        <v>731</v>
      </c>
      <c r="F141" s="217" t="s">
        <v>732</v>
      </c>
      <c r="G141" s="218" t="s">
        <v>107</v>
      </c>
      <c r="H141" s="219">
        <v>95.251000000000005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40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155</v>
      </c>
      <c r="AT141" s="226" t="s">
        <v>151</v>
      </c>
      <c r="AU141" s="226" t="s">
        <v>78</v>
      </c>
      <c r="AY141" s="19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76</v>
      </c>
      <c r="BK141" s="227">
        <f>ROUND(I141*H141,2)</f>
        <v>0</v>
      </c>
      <c r="BL141" s="19" t="s">
        <v>155</v>
      </c>
      <c r="BM141" s="226" t="s">
        <v>1383</v>
      </c>
    </row>
    <row r="142" s="14" customFormat="1">
      <c r="A142" s="14"/>
      <c r="B142" s="244"/>
      <c r="C142" s="245"/>
      <c r="D142" s="235" t="s">
        <v>164</v>
      </c>
      <c r="E142" s="246" t="s">
        <v>19</v>
      </c>
      <c r="F142" s="247" t="s">
        <v>1384</v>
      </c>
      <c r="G142" s="245"/>
      <c r="H142" s="248">
        <v>95.251000000000005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164</v>
      </c>
      <c r="AU142" s="254" t="s">
        <v>78</v>
      </c>
      <c r="AV142" s="14" t="s">
        <v>78</v>
      </c>
      <c r="AW142" s="14" t="s">
        <v>31</v>
      </c>
      <c r="AX142" s="14" t="s">
        <v>76</v>
      </c>
      <c r="AY142" s="254" t="s">
        <v>149</v>
      </c>
    </row>
    <row r="143" s="2" customFormat="1" ht="24.15" customHeight="1">
      <c r="A143" s="40"/>
      <c r="B143" s="41"/>
      <c r="C143" s="215" t="s">
        <v>245</v>
      </c>
      <c r="D143" s="215" t="s">
        <v>151</v>
      </c>
      <c r="E143" s="216" t="s">
        <v>736</v>
      </c>
      <c r="F143" s="217" t="s">
        <v>737</v>
      </c>
      <c r="G143" s="218" t="s">
        <v>107</v>
      </c>
      <c r="H143" s="219">
        <v>71.204999999999998</v>
      </c>
      <c r="I143" s="220"/>
      <c r="J143" s="221">
        <f>ROUND(I143*H143,2)</f>
        <v>0</v>
      </c>
      <c r="K143" s="217" t="s">
        <v>160</v>
      </c>
      <c r="L143" s="46"/>
      <c r="M143" s="222" t="s">
        <v>19</v>
      </c>
      <c r="N143" s="223" t="s">
        <v>40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155</v>
      </c>
      <c r="AT143" s="226" t="s">
        <v>151</v>
      </c>
      <c r="AU143" s="226" t="s">
        <v>78</v>
      </c>
      <c r="AY143" s="19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76</v>
      </c>
      <c r="BK143" s="227">
        <f>ROUND(I143*H143,2)</f>
        <v>0</v>
      </c>
      <c r="BL143" s="19" t="s">
        <v>155</v>
      </c>
      <c r="BM143" s="226" t="s">
        <v>1385</v>
      </c>
    </row>
    <row r="144" s="2" customFormat="1">
      <c r="A144" s="40"/>
      <c r="B144" s="41"/>
      <c r="C144" s="42"/>
      <c r="D144" s="228" t="s">
        <v>162</v>
      </c>
      <c r="E144" s="42"/>
      <c r="F144" s="229" t="s">
        <v>739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162</v>
      </c>
      <c r="AU144" s="19" t="s">
        <v>78</v>
      </c>
    </row>
    <row r="145" s="14" customFormat="1">
      <c r="A145" s="14"/>
      <c r="B145" s="244"/>
      <c r="C145" s="245"/>
      <c r="D145" s="235" t="s">
        <v>164</v>
      </c>
      <c r="E145" s="246" t="s">
        <v>19</v>
      </c>
      <c r="F145" s="247" t="s">
        <v>1386</v>
      </c>
      <c r="G145" s="245"/>
      <c r="H145" s="248">
        <v>71.204999999999998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164</v>
      </c>
      <c r="AU145" s="254" t="s">
        <v>78</v>
      </c>
      <c r="AV145" s="14" t="s">
        <v>78</v>
      </c>
      <c r="AW145" s="14" t="s">
        <v>31</v>
      </c>
      <c r="AX145" s="14" t="s">
        <v>76</v>
      </c>
      <c r="AY145" s="254" t="s">
        <v>149</v>
      </c>
    </row>
    <row r="146" s="2" customFormat="1" ht="24.15" customHeight="1">
      <c r="A146" s="40"/>
      <c r="B146" s="41"/>
      <c r="C146" s="215" t="s">
        <v>252</v>
      </c>
      <c r="D146" s="215" t="s">
        <v>151</v>
      </c>
      <c r="E146" s="216" t="s">
        <v>238</v>
      </c>
      <c r="F146" s="217" t="s">
        <v>239</v>
      </c>
      <c r="G146" s="218" t="s">
        <v>107</v>
      </c>
      <c r="H146" s="219">
        <v>150.91</v>
      </c>
      <c r="I146" s="220"/>
      <c r="J146" s="221">
        <f>ROUND(I146*H146,2)</f>
        <v>0</v>
      </c>
      <c r="K146" s="217" t="s">
        <v>160</v>
      </c>
      <c r="L146" s="46"/>
      <c r="M146" s="222" t="s">
        <v>19</v>
      </c>
      <c r="N146" s="223" t="s">
        <v>40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155</v>
      </c>
      <c r="AT146" s="226" t="s">
        <v>151</v>
      </c>
      <c r="AU146" s="226" t="s">
        <v>78</v>
      </c>
      <c r="AY146" s="19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76</v>
      </c>
      <c r="BK146" s="227">
        <f>ROUND(I146*H146,2)</f>
        <v>0</v>
      </c>
      <c r="BL146" s="19" t="s">
        <v>155</v>
      </c>
      <c r="BM146" s="226" t="s">
        <v>1387</v>
      </c>
    </row>
    <row r="147" s="2" customFormat="1">
      <c r="A147" s="40"/>
      <c r="B147" s="41"/>
      <c r="C147" s="42"/>
      <c r="D147" s="228" t="s">
        <v>162</v>
      </c>
      <c r="E147" s="42"/>
      <c r="F147" s="229" t="s">
        <v>742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162</v>
      </c>
      <c r="AU147" s="19" t="s">
        <v>78</v>
      </c>
    </row>
    <row r="148" s="14" customFormat="1">
      <c r="A148" s="14"/>
      <c r="B148" s="244"/>
      <c r="C148" s="245"/>
      <c r="D148" s="235" t="s">
        <v>164</v>
      </c>
      <c r="E148" s="246" t="s">
        <v>19</v>
      </c>
      <c r="F148" s="247" t="s">
        <v>1388</v>
      </c>
      <c r="G148" s="245"/>
      <c r="H148" s="248">
        <v>159.78100000000001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164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149</v>
      </c>
    </row>
    <row r="149" s="14" customFormat="1">
      <c r="A149" s="14"/>
      <c r="B149" s="244"/>
      <c r="C149" s="245"/>
      <c r="D149" s="235" t="s">
        <v>164</v>
      </c>
      <c r="E149" s="246" t="s">
        <v>19</v>
      </c>
      <c r="F149" s="247" t="s">
        <v>1389</v>
      </c>
      <c r="G149" s="245"/>
      <c r="H149" s="248">
        <v>-8.8710000000000004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164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149</v>
      </c>
    </row>
    <row r="150" s="15" customFormat="1">
      <c r="A150" s="15"/>
      <c r="B150" s="255"/>
      <c r="C150" s="256"/>
      <c r="D150" s="235" t="s">
        <v>164</v>
      </c>
      <c r="E150" s="257" t="s">
        <v>19</v>
      </c>
      <c r="F150" s="258" t="s">
        <v>166</v>
      </c>
      <c r="G150" s="256"/>
      <c r="H150" s="259">
        <v>150.91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164</v>
      </c>
      <c r="AU150" s="265" t="s">
        <v>78</v>
      </c>
      <c r="AV150" s="15" t="s">
        <v>155</v>
      </c>
      <c r="AW150" s="15" t="s">
        <v>31</v>
      </c>
      <c r="AX150" s="15" t="s">
        <v>76</v>
      </c>
      <c r="AY150" s="265" t="s">
        <v>149</v>
      </c>
    </row>
    <row r="151" s="2" customFormat="1" ht="16.5" customHeight="1">
      <c r="A151" s="40"/>
      <c r="B151" s="41"/>
      <c r="C151" s="267" t="s">
        <v>8</v>
      </c>
      <c r="D151" s="267" t="s">
        <v>246</v>
      </c>
      <c r="E151" s="268" t="s">
        <v>747</v>
      </c>
      <c r="F151" s="269" t="s">
        <v>748</v>
      </c>
      <c r="G151" s="270" t="s">
        <v>249</v>
      </c>
      <c r="H151" s="271">
        <v>128.16900000000001</v>
      </c>
      <c r="I151" s="272"/>
      <c r="J151" s="273">
        <f>ROUND(I151*H151,2)</f>
        <v>0</v>
      </c>
      <c r="K151" s="269" t="s">
        <v>160</v>
      </c>
      <c r="L151" s="274"/>
      <c r="M151" s="275" t="s">
        <v>19</v>
      </c>
      <c r="N151" s="276" t="s">
        <v>40</v>
      </c>
      <c r="O151" s="86"/>
      <c r="P151" s="224">
        <f>O151*H151</f>
        <v>0</v>
      </c>
      <c r="Q151" s="224">
        <v>1</v>
      </c>
      <c r="R151" s="224">
        <f>Q151*H151</f>
        <v>128.16900000000001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203</v>
      </c>
      <c r="AT151" s="226" t="s">
        <v>246</v>
      </c>
      <c r="AU151" s="226" t="s">
        <v>78</v>
      </c>
      <c r="AY151" s="19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76</v>
      </c>
      <c r="BK151" s="227">
        <f>ROUND(I151*H151,2)</f>
        <v>0</v>
      </c>
      <c r="BL151" s="19" t="s">
        <v>155</v>
      </c>
      <c r="BM151" s="226" t="s">
        <v>1390</v>
      </c>
    </row>
    <row r="152" s="14" customFormat="1">
      <c r="A152" s="14"/>
      <c r="B152" s="244"/>
      <c r="C152" s="245"/>
      <c r="D152" s="235" t="s">
        <v>164</v>
      </c>
      <c r="E152" s="246" t="s">
        <v>19</v>
      </c>
      <c r="F152" s="247" t="s">
        <v>1391</v>
      </c>
      <c r="G152" s="245"/>
      <c r="H152" s="248">
        <v>128.16900000000001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164</v>
      </c>
      <c r="AU152" s="254" t="s">
        <v>78</v>
      </c>
      <c r="AV152" s="14" t="s">
        <v>78</v>
      </c>
      <c r="AW152" s="14" t="s">
        <v>31</v>
      </c>
      <c r="AX152" s="14" t="s">
        <v>76</v>
      </c>
      <c r="AY152" s="254" t="s">
        <v>149</v>
      </c>
    </row>
    <row r="153" s="2" customFormat="1" ht="37.8" customHeight="1">
      <c r="A153" s="40"/>
      <c r="B153" s="41"/>
      <c r="C153" s="215" t="s">
        <v>262</v>
      </c>
      <c r="D153" s="215" t="s">
        <v>151</v>
      </c>
      <c r="E153" s="216" t="s">
        <v>751</v>
      </c>
      <c r="F153" s="217" t="s">
        <v>752</v>
      </c>
      <c r="G153" s="218" t="s">
        <v>107</v>
      </c>
      <c r="H153" s="219">
        <v>17.622</v>
      </c>
      <c r="I153" s="220"/>
      <c r="J153" s="221">
        <f>ROUND(I153*H153,2)</f>
        <v>0</v>
      </c>
      <c r="K153" s="217" t="s">
        <v>160</v>
      </c>
      <c r="L153" s="46"/>
      <c r="M153" s="222" t="s">
        <v>19</v>
      </c>
      <c r="N153" s="223" t="s">
        <v>40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155</v>
      </c>
      <c r="AT153" s="226" t="s">
        <v>151</v>
      </c>
      <c r="AU153" s="226" t="s">
        <v>78</v>
      </c>
      <c r="AY153" s="19" t="s">
        <v>149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76</v>
      </c>
      <c r="BK153" s="227">
        <f>ROUND(I153*H153,2)</f>
        <v>0</v>
      </c>
      <c r="BL153" s="19" t="s">
        <v>155</v>
      </c>
      <c r="BM153" s="226" t="s">
        <v>1392</v>
      </c>
    </row>
    <row r="154" s="2" customFormat="1">
      <c r="A154" s="40"/>
      <c r="B154" s="41"/>
      <c r="C154" s="42"/>
      <c r="D154" s="228" t="s">
        <v>162</v>
      </c>
      <c r="E154" s="42"/>
      <c r="F154" s="229" t="s">
        <v>754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162</v>
      </c>
      <c r="AU154" s="19" t="s">
        <v>78</v>
      </c>
    </row>
    <row r="155" s="14" customFormat="1">
      <c r="A155" s="14"/>
      <c r="B155" s="244"/>
      <c r="C155" s="245"/>
      <c r="D155" s="235" t="s">
        <v>164</v>
      </c>
      <c r="E155" s="246" t="s">
        <v>19</v>
      </c>
      <c r="F155" s="247" t="s">
        <v>1393</v>
      </c>
      <c r="G155" s="245"/>
      <c r="H155" s="248">
        <v>17.622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164</v>
      </c>
      <c r="AU155" s="254" t="s">
        <v>78</v>
      </c>
      <c r="AV155" s="14" t="s">
        <v>78</v>
      </c>
      <c r="AW155" s="14" t="s">
        <v>31</v>
      </c>
      <c r="AX155" s="14" t="s">
        <v>76</v>
      </c>
      <c r="AY155" s="254" t="s">
        <v>149</v>
      </c>
    </row>
    <row r="156" s="2" customFormat="1" ht="16.5" customHeight="1">
      <c r="A156" s="40"/>
      <c r="B156" s="41"/>
      <c r="C156" s="267" t="s">
        <v>267</v>
      </c>
      <c r="D156" s="267" t="s">
        <v>246</v>
      </c>
      <c r="E156" s="268" t="s">
        <v>756</v>
      </c>
      <c r="F156" s="269" t="s">
        <v>757</v>
      </c>
      <c r="G156" s="270" t="s">
        <v>249</v>
      </c>
      <c r="H156" s="271">
        <v>35.244</v>
      </c>
      <c r="I156" s="272"/>
      <c r="J156" s="273">
        <f>ROUND(I156*H156,2)</f>
        <v>0</v>
      </c>
      <c r="K156" s="269" t="s">
        <v>160</v>
      </c>
      <c r="L156" s="274"/>
      <c r="M156" s="275" t="s">
        <v>19</v>
      </c>
      <c r="N156" s="276" t="s">
        <v>40</v>
      </c>
      <c r="O156" s="86"/>
      <c r="P156" s="224">
        <f>O156*H156</f>
        <v>0</v>
      </c>
      <c r="Q156" s="224">
        <v>1</v>
      </c>
      <c r="R156" s="224">
        <f>Q156*H156</f>
        <v>35.244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203</v>
      </c>
      <c r="AT156" s="226" t="s">
        <v>246</v>
      </c>
      <c r="AU156" s="226" t="s">
        <v>78</v>
      </c>
      <c r="AY156" s="19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76</v>
      </c>
      <c r="BK156" s="227">
        <f>ROUND(I156*H156,2)</f>
        <v>0</v>
      </c>
      <c r="BL156" s="19" t="s">
        <v>155</v>
      </c>
      <c r="BM156" s="226" t="s">
        <v>1394</v>
      </c>
    </row>
    <row r="157" s="14" customFormat="1">
      <c r="A157" s="14"/>
      <c r="B157" s="244"/>
      <c r="C157" s="245"/>
      <c r="D157" s="235" t="s">
        <v>164</v>
      </c>
      <c r="E157" s="245"/>
      <c r="F157" s="247" t="s">
        <v>1395</v>
      </c>
      <c r="G157" s="245"/>
      <c r="H157" s="248">
        <v>35.244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164</v>
      </c>
      <c r="AU157" s="254" t="s">
        <v>78</v>
      </c>
      <c r="AV157" s="14" t="s">
        <v>78</v>
      </c>
      <c r="AW157" s="14" t="s">
        <v>4</v>
      </c>
      <c r="AX157" s="14" t="s">
        <v>76</v>
      </c>
      <c r="AY157" s="254" t="s">
        <v>149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167</v>
      </c>
      <c r="F158" s="213" t="s">
        <v>1396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SUM(P159:P161)</f>
        <v>0</v>
      </c>
      <c r="Q158" s="207"/>
      <c r="R158" s="208">
        <f>SUM(R159:R161)</f>
        <v>0</v>
      </c>
      <c r="S158" s="207"/>
      <c r="T158" s="209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76</v>
      </c>
      <c r="AT158" s="211" t="s">
        <v>68</v>
      </c>
      <c r="AU158" s="211" t="s">
        <v>76</v>
      </c>
      <c r="AY158" s="210" t="s">
        <v>149</v>
      </c>
      <c r="BK158" s="212">
        <f>SUM(BK159:BK161)</f>
        <v>0</v>
      </c>
    </row>
    <row r="159" s="2" customFormat="1" ht="16.5" customHeight="1">
      <c r="A159" s="40"/>
      <c r="B159" s="41"/>
      <c r="C159" s="215" t="s">
        <v>273</v>
      </c>
      <c r="D159" s="215" t="s">
        <v>151</v>
      </c>
      <c r="E159" s="216" t="s">
        <v>1397</v>
      </c>
      <c r="F159" s="217" t="s">
        <v>1398</v>
      </c>
      <c r="G159" s="218" t="s">
        <v>191</v>
      </c>
      <c r="H159" s="219">
        <v>406.80000000000001</v>
      </c>
      <c r="I159" s="220"/>
      <c r="J159" s="221">
        <f>ROUND(I159*H159,2)</f>
        <v>0</v>
      </c>
      <c r="K159" s="217" t="s">
        <v>160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78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1399</v>
      </c>
    </row>
    <row r="160" s="2" customFormat="1">
      <c r="A160" s="40"/>
      <c r="B160" s="41"/>
      <c r="C160" s="42"/>
      <c r="D160" s="228" t="s">
        <v>162</v>
      </c>
      <c r="E160" s="42"/>
      <c r="F160" s="229" t="s">
        <v>1400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78</v>
      </c>
    </row>
    <row r="161" s="2" customFormat="1" ht="16.5" customHeight="1">
      <c r="A161" s="40"/>
      <c r="B161" s="41"/>
      <c r="C161" s="215" t="s">
        <v>282</v>
      </c>
      <c r="D161" s="215" t="s">
        <v>151</v>
      </c>
      <c r="E161" s="216" t="s">
        <v>1401</v>
      </c>
      <c r="F161" s="217" t="s">
        <v>1402</v>
      </c>
      <c r="G161" s="218" t="s">
        <v>191</v>
      </c>
      <c r="H161" s="219">
        <v>406.80000000000001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40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155</v>
      </c>
      <c r="AT161" s="226" t="s">
        <v>151</v>
      </c>
      <c r="AU161" s="226" t="s">
        <v>78</v>
      </c>
      <c r="AY161" s="19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76</v>
      </c>
      <c r="BK161" s="227">
        <f>ROUND(I161*H161,2)</f>
        <v>0</v>
      </c>
      <c r="BL161" s="19" t="s">
        <v>155</v>
      </c>
      <c r="BM161" s="226" t="s">
        <v>1403</v>
      </c>
    </row>
    <row r="162" s="12" customFormat="1" ht="22.8" customHeight="1">
      <c r="A162" s="12"/>
      <c r="B162" s="199"/>
      <c r="C162" s="200"/>
      <c r="D162" s="201" t="s">
        <v>68</v>
      </c>
      <c r="E162" s="213" t="s">
        <v>155</v>
      </c>
      <c r="F162" s="213" t="s">
        <v>763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SUM(P163:P172)</f>
        <v>0</v>
      </c>
      <c r="Q162" s="207"/>
      <c r="R162" s="208">
        <f>SUM(R163:R172)</f>
        <v>0.021255400000000001</v>
      </c>
      <c r="S162" s="207"/>
      <c r="T162" s="209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76</v>
      </c>
      <c r="AT162" s="211" t="s">
        <v>68</v>
      </c>
      <c r="AU162" s="211" t="s">
        <v>76</v>
      </c>
      <c r="AY162" s="210" t="s">
        <v>149</v>
      </c>
      <c r="BK162" s="212">
        <f>SUM(BK163:BK172)</f>
        <v>0</v>
      </c>
    </row>
    <row r="163" s="2" customFormat="1" ht="16.5" customHeight="1">
      <c r="A163" s="40"/>
      <c r="B163" s="41"/>
      <c r="C163" s="215" t="s">
        <v>287</v>
      </c>
      <c r="D163" s="215" t="s">
        <v>151</v>
      </c>
      <c r="E163" s="216" t="s">
        <v>1404</v>
      </c>
      <c r="F163" s="217" t="s">
        <v>1405</v>
      </c>
      <c r="G163" s="218" t="s">
        <v>107</v>
      </c>
      <c r="H163" s="219">
        <v>2.1499999999999999</v>
      </c>
      <c r="I163" s="220"/>
      <c r="J163" s="221">
        <f>ROUND(I163*H163,2)</f>
        <v>0</v>
      </c>
      <c r="K163" s="217" t="s">
        <v>160</v>
      </c>
      <c r="L163" s="46"/>
      <c r="M163" s="222" t="s">
        <v>19</v>
      </c>
      <c r="N163" s="223" t="s">
        <v>40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155</v>
      </c>
      <c r="AT163" s="226" t="s">
        <v>151</v>
      </c>
      <c r="AU163" s="226" t="s">
        <v>78</v>
      </c>
      <c r="AY163" s="19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76</v>
      </c>
      <c r="BK163" s="227">
        <f>ROUND(I163*H163,2)</f>
        <v>0</v>
      </c>
      <c r="BL163" s="19" t="s">
        <v>155</v>
      </c>
      <c r="BM163" s="226" t="s">
        <v>1406</v>
      </c>
    </row>
    <row r="164" s="2" customFormat="1">
      <c r="A164" s="40"/>
      <c r="B164" s="41"/>
      <c r="C164" s="42"/>
      <c r="D164" s="228" t="s">
        <v>162</v>
      </c>
      <c r="E164" s="42"/>
      <c r="F164" s="229" t="s">
        <v>1407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162</v>
      </c>
      <c r="AU164" s="19" t="s">
        <v>78</v>
      </c>
    </row>
    <row r="165" s="2" customFormat="1" ht="16.5" customHeight="1">
      <c r="A165" s="40"/>
      <c r="B165" s="41"/>
      <c r="C165" s="215" t="s">
        <v>7</v>
      </c>
      <c r="D165" s="215" t="s">
        <v>151</v>
      </c>
      <c r="E165" s="216" t="s">
        <v>764</v>
      </c>
      <c r="F165" s="217" t="s">
        <v>765</v>
      </c>
      <c r="G165" s="218" t="s">
        <v>107</v>
      </c>
      <c r="H165" s="219">
        <v>3.524</v>
      </c>
      <c r="I165" s="220"/>
      <c r="J165" s="221">
        <f>ROUND(I165*H165,2)</f>
        <v>0</v>
      </c>
      <c r="K165" s="217" t="s">
        <v>160</v>
      </c>
      <c r="L165" s="46"/>
      <c r="M165" s="222" t="s">
        <v>19</v>
      </c>
      <c r="N165" s="223" t="s">
        <v>40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155</v>
      </c>
      <c r="AT165" s="226" t="s">
        <v>151</v>
      </c>
      <c r="AU165" s="226" t="s">
        <v>78</v>
      </c>
      <c r="AY165" s="19" t="s">
        <v>149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76</v>
      </c>
      <c r="BK165" s="227">
        <f>ROUND(I165*H165,2)</f>
        <v>0</v>
      </c>
      <c r="BL165" s="19" t="s">
        <v>155</v>
      </c>
      <c r="BM165" s="226" t="s">
        <v>1408</v>
      </c>
    </row>
    <row r="166" s="2" customFormat="1">
      <c r="A166" s="40"/>
      <c r="B166" s="41"/>
      <c r="C166" s="42"/>
      <c r="D166" s="228" t="s">
        <v>162</v>
      </c>
      <c r="E166" s="42"/>
      <c r="F166" s="229" t="s">
        <v>767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162</v>
      </c>
      <c r="AU166" s="19" t="s">
        <v>78</v>
      </c>
    </row>
    <row r="167" s="14" customFormat="1">
      <c r="A167" s="14"/>
      <c r="B167" s="244"/>
      <c r="C167" s="245"/>
      <c r="D167" s="235" t="s">
        <v>164</v>
      </c>
      <c r="E167" s="246" t="s">
        <v>19</v>
      </c>
      <c r="F167" s="247" t="s">
        <v>1409</v>
      </c>
      <c r="G167" s="245"/>
      <c r="H167" s="248">
        <v>3.524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164</v>
      </c>
      <c r="AU167" s="254" t="s">
        <v>78</v>
      </c>
      <c r="AV167" s="14" t="s">
        <v>78</v>
      </c>
      <c r="AW167" s="14" t="s">
        <v>31</v>
      </c>
      <c r="AX167" s="14" t="s">
        <v>76</v>
      </c>
      <c r="AY167" s="254" t="s">
        <v>149</v>
      </c>
    </row>
    <row r="168" s="2" customFormat="1" ht="24.15" customHeight="1">
      <c r="A168" s="40"/>
      <c r="B168" s="41"/>
      <c r="C168" s="215" t="s">
        <v>298</v>
      </c>
      <c r="D168" s="215" t="s">
        <v>151</v>
      </c>
      <c r="E168" s="216" t="s">
        <v>1410</v>
      </c>
      <c r="F168" s="217" t="s">
        <v>1411</v>
      </c>
      <c r="G168" s="218" t="s">
        <v>107</v>
      </c>
      <c r="H168" s="219">
        <v>0.75</v>
      </c>
      <c r="I168" s="220"/>
      <c r="J168" s="221">
        <f>ROUND(I168*H168,2)</f>
        <v>0</v>
      </c>
      <c r="K168" s="217" t="s">
        <v>160</v>
      </c>
      <c r="L168" s="46"/>
      <c r="M168" s="222" t="s">
        <v>19</v>
      </c>
      <c r="N168" s="223" t="s">
        <v>40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155</v>
      </c>
      <c r="AT168" s="226" t="s">
        <v>151</v>
      </c>
      <c r="AU168" s="226" t="s">
        <v>78</v>
      </c>
      <c r="AY168" s="19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76</v>
      </c>
      <c r="BK168" s="227">
        <f>ROUND(I168*H168,2)</f>
        <v>0</v>
      </c>
      <c r="BL168" s="19" t="s">
        <v>155</v>
      </c>
      <c r="BM168" s="226" t="s">
        <v>1412</v>
      </c>
    </row>
    <row r="169" s="2" customFormat="1">
      <c r="A169" s="40"/>
      <c r="B169" s="41"/>
      <c r="C169" s="42"/>
      <c r="D169" s="228" t="s">
        <v>162</v>
      </c>
      <c r="E169" s="42"/>
      <c r="F169" s="229" t="s">
        <v>1413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78</v>
      </c>
    </row>
    <row r="170" s="2" customFormat="1" ht="16.5" customHeight="1">
      <c r="A170" s="40"/>
      <c r="B170" s="41"/>
      <c r="C170" s="215" t="s">
        <v>303</v>
      </c>
      <c r="D170" s="215" t="s">
        <v>151</v>
      </c>
      <c r="E170" s="216" t="s">
        <v>1414</v>
      </c>
      <c r="F170" s="217" t="s">
        <v>1415</v>
      </c>
      <c r="G170" s="218" t="s">
        <v>249</v>
      </c>
      <c r="H170" s="219">
        <v>0.02</v>
      </c>
      <c r="I170" s="220"/>
      <c r="J170" s="221">
        <f>ROUND(I170*H170,2)</f>
        <v>0</v>
      </c>
      <c r="K170" s="217" t="s">
        <v>160</v>
      </c>
      <c r="L170" s="46"/>
      <c r="M170" s="222" t="s">
        <v>19</v>
      </c>
      <c r="N170" s="223" t="s">
        <v>40</v>
      </c>
      <c r="O170" s="86"/>
      <c r="P170" s="224">
        <f>O170*H170</f>
        <v>0</v>
      </c>
      <c r="Q170" s="224">
        <v>1.06277</v>
      </c>
      <c r="R170" s="224">
        <f>Q170*H170</f>
        <v>0.021255400000000001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155</v>
      </c>
      <c r="AT170" s="226" t="s">
        <v>151</v>
      </c>
      <c r="AU170" s="226" t="s">
        <v>78</v>
      </c>
      <c r="AY170" s="19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76</v>
      </c>
      <c r="BK170" s="227">
        <f>ROUND(I170*H170,2)</f>
        <v>0</v>
      </c>
      <c r="BL170" s="19" t="s">
        <v>155</v>
      </c>
      <c r="BM170" s="226" t="s">
        <v>1416</v>
      </c>
    </row>
    <row r="171" s="2" customFormat="1">
      <c r="A171" s="40"/>
      <c r="B171" s="41"/>
      <c r="C171" s="42"/>
      <c r="D171" s="228" t="s">
        <v>162</v>
      </c>
      <c r="E171" s="42"/>
      <c r="F171" s="229" t="s">
        <v>1417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162</v>
      </c>
      <c r="AU171" s="19" t="s">
        <v>78</v>
      </c>
    </row>
    <row r="172" s="14" customFormat="1">
      <c r="A172" s="14"/>
      <c r="B172" s="244"/>
      <c r="C172" s="245"/>
      <c r="D172" s="235" t="s">
        <v>164</v>
      </c>
      <c r="E172" s="246" t="s">
        <v>19</v>
      </c>
      <c r="F172" s="247" t="s">
        <v>1418</v>
      </c>
      <c r="G172" s="245"/>
      <c r="H172" s="248">
        <v>0.02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164</v>
      </c>
      <c r="AU172" s="254" t="s">
        <v>78</v>
      </c>
      <c r="AV172" s="14" t="s">
        <v>78</v>
      </c>
      <c r="AW172" s="14" t="s">
        <v>31</v>
      </c>
      <c r="AX172" s="14" t="s">
        <v>76</v>
      </c>
      <c r="AY172" s="254" t="s">
        <v>149</v>
      </c>
    </row>
    <row r="173" s="12" customFormat="1" ht="22.8" customHeight="1">
      <c r="A173" s="12"/>
      <c r="B173" s="199"/>
      <c r="C173" s="200"/>
      <c r="D173" s="201" t="s">
        <v>68</v>
      </c>
      <c r="E173" s="213" t="s">
        <v>180</v>
      </c>
      <c r="F173" s="213" t="s">
        <v>281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SUM(P174:P178)</f>
        <v>0</v>
      </c>
      <c r="Q173" s="207"/>
      <c r="R173" s="208">
        <f>SUM(R174:R178)</f>
        <v>21.9987636</v>
      </c>
      <c r="S173" s="207"/>
      <c r="T173" s="209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76</v>
      </c>
      <c r="AT173" s="211" t="s">
        <v>68</v>
      </c>
      <c r="AU173" s="211" t="s">
        <v>76</v>
      </c>
      <c r="AY173" s="210" t="s">
        <v>149</v>
      </c>
      <c r="BK173" s="212">
        <f>SUM(BK174:BK178)</f>
        <v>0</v>
      </c>
    </row>
    <row r="174" s="2" customFormat="1" ht="21.75" customHeight="1">
      <c r="A174" s="40"/>
      <c r="B174" s="41"/>
      <c r="C174" s="215" t="s">
        <v>308</v>
      </c>
      <c r="D174" s="215" t="s">
        <v>151</v>
      </c>
      <c r="E174" s="216" t="s">
        <v>299</v>
      </c>
      <c r="F174" s="217" t="s">
        <v>300</v>
      </c>
      <c r="G174" s="218" t="s">
        <v>159</v>
      </c>
      <c r="H174" s="219">
        <v>26.443999999999999</v>
      </c>
      <c r="I174" s="220"/>
      <c r="J174" s="221">
        <f>ROUND(I174*H174,2)</f>
        <v>0</v>
      </c>
      <c r="K174" s="217" t="s">
        <v>160</v>
      </c>
      <c r="L174" s="46"/>
      <c r="M174" s="222" t="s">
        <v>19</v>
      </c>
      <c r="N174" s="223" t="s">
        <v>40</v>
      </c>
      <c r="O174" s="86"/>
      <c r="P174" s="224">
        <f>O174*H174</f>
        <v>0</v>
      </c>
      <c r="Q174" s="224">
        <v>0.46000000000000002</v>
      </c>
      <c r="R174" s="224">
        <f>Q174*H174</f>
        <v>12.16424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155</v>
      </c>
      <c r="AT174" s="226" t="s">
        <v>151</v>
      </c>
      <c r="AU174" s="226" t="s">
        <v>78</v>
      </c>
      <c r="AY174" s="19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76</v>
      </c>
      <c r="BK174" s="227">
        <f>ROUND(I174*H174,2)</f>
        <v>0</v>
      </c>
      <c r="BL174" s="19" t="s">
        <v>155</v>
      </c>
      <c r="BM174" s="226" t="s">
        <v>1419</v>
      </c>
    </row>
    <row r="175" s="2" customFormat="1">
      <c r="A175" s="40"/>
      <c r="B175" s="41"/>
      <c r="C175" s="42"/>
      <c r="D175" s="228" t="s">
        <v>162</v>
      </c>
      <c r="E175" s="42"/>
      <c r="F175" s="229" t="s">
        <v>302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162</v>
      </c>
      <c r="AU175" s="19" t="s">
        <v>78</v>
      </c>
    </row>
    <row r="176" s="2" customFormat="1" ht="24.15" customHeight="1">
      <c r="A176" s="40"/>
      <c r="B176" s="41"/>
      <c r="C176" s="215" t="s">
        <v>313</v>
      </c>
      <c r="D176" s="215" t="s">
        <v>151</v>
      </c>
      <c r="E176" s="216" t="s">
        <v>791</v>
      </c>
      <c r="F176" s="217" t="s">
        <v>792</v>
      </c>
      <c r="G176" s="218" t="s">
        <v>159</v>
      </c>
      <c r="H176" s="219">
        <v>26.443999999999999</v>
      </c>
      <c r="I176" s="220"/>
      <c r="J176" s="221">
        <f>ROUND(I176*H176,2)</f>
        <v>0</v>
      </c>
      <c r="K176" s="217" t="s">
        <v>160</v>
      </c>
      <c r="L176" s="46"/>
      <c r="M176" s="222" t="s">
        <v>19</v>
      </c>
      <c r="N176" s="223" t="s">
        <v>40</v>
      </c>
      <c r="O176" s="86"/>
      <c r="P176" s="224">
        <f>O176*H176</f>
        <v>0</v>
      </c>
      <c r="Q176" s="224">
        <v>0.37190000000000001</v>
      </c>
      <c r="R176" s="224">
        <f>Q176*H176</f>
        <v>9.8345236000000007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155</v>
      </c>
      <c r="AT176" s="226" t="s">
        <v>151</v>
      </c>
      <c r="AU176" s="226" t="s">
        <v>78</v>
      </c>
      <c r="AY176" s="19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76</v>
      </c>
      <c r="BK176" s="227">
        <f>ROUND(I176*H176,2)</f>
        <v>0</v>
      </c>
      <c r="BL176" s="19" t="s">
        <v>155</v>
      </c>
      <c r="BM176" s="226" t="s">
        <v>1420</v>
      </c>
    </row>
    <row r="177" s="2" customFormat="1">
      <c r="A177" s="40"/>
      <c r="B177" s="41"/>
      <c r="C177" s="42"/>
      <c r="D177" s="228" t="s">
        <v>162</v>
      </c>
      <c r="E177" s="42"/>
      <c r="F177" s="229" t="s">
        <v>794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162</v>
      </c>
      <c r="AU177" s="19" t="s">
        <v>78</v>
      </c>
    </row>
    <row r="178" s="14" customFormat="1">
      <c r="A178" s="14"/>
      <c r="B178" s="244"/>
      <c r="C178" s="245"/>
      <c r="D178" s="235" t="s">
        <v>164</v>
      </c>
      <c r="E178" s="246" t="s">
        <v>19</v>
      </c>
      <c r="F178" s="247" t="s">
        <v>1421</v>
      </c>
      <c r="G178" s="245"/>
      <c r="H178" s="248">
        <v>26.443999999999999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164</v>
      </c>
      <c r="AU178" s="254" t="s">
        <v>78</v>
      </c>
      <c r="AV178" s="14" t="s">
        <v>78</v>
      </c>
      <c r="AW178" s="14" t="s">
        <v>31</v>
      </c>
      <c r="AX178" s="14" t="s">
        <v>76</v>
      </c>
      <c r="AY178" s="254" t="s">
        <v>149</v>
      </c>
    </row>
    <row r="179" s="12" customFormat="1" ht="22.8" customHeight="1">
      <c r="A179" s="12"/>
      <c r="B179" s="199"/>
      <c r="C179" s="200"/>
      <c r="D179" s="201" t="s">
        <v>68</v>
      </c>
      <c r="E179" s="213" t="s">
        <v>188</v>
      </c>
      <c r="F179" s="213" t="s">
        <v>1422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SUM(P180:P183)</f>
        <v>0</v>
      </c>
      <c r="Q179" s="207"/>
      <c r="R179" s="208">
        <f>SUM(R180:R183)</f>
        <v>5.6292074999999997</v>
      </c>
      <c r="S179" s="207"/>
      <c r="T179" s="20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76</v>
      </c>
      <c r="AT179" s="211" t="s">
        <v>68</v>
      </c>
      <c r="AU179" s="211" t="s">
        <v>76</v>
      </c>
      <c r="AY179" s="210" t="s">
        <v>149</v>
      </c>
      <c r="BK179" s="212">
        <f>SUM(BK180:BK183)</f>
        <v>0</v>
      </c>
    </row>
    <row r="180" s="2" customFormat="1" ht="16.5" customHeight="1">
      <c r="A180" s="40"/>
      <c r="B180" s="41"/>
      <c r="C180" s="215" t="s">
        <v>318</v>
      </c>
      <c r="D180" s="215" t="s">
        <v>151</v>
      </c>
      <c r="E180" s="216" t="s">
        <v>1423</v>
      </c>
      <c r="F180" s="217" t="s">
        <v>1424</v>
      </c>
      <c r="G180" s="218" t="s">
        <v>1425</v>
      </c>
      <c r="H180" s="219">
        <v>150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40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155</v>
      </c>
      <c r="AT180" s="226" t="s">
        <v>151</v>
      </c>
      <c r="AU180" s="226" t="s">
        <v>78</v>
      </c>
      <c r="AY180" s="19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76</v>
      </c>
      <c r="BK180" s="227">
        <f>ROUND(I180*H180,2)</f>
        <v>0</v>
      </c>
      <c r="BL180" s="19" t="s">
        <v>155</v>
      </c>
      <c r="BM180" s="226" t="s">
        <v>1426</v>
      </c>
    </row>
    <row r="181" s="2" customFormat="1" ht="21.75" customHeight="1">
      <c r="A181" s="40"/>
      <c r="B181" s="41"/>
      <c r="C181" s="215" t="s">
        <v>323</v>
      </c>
      <c r="D181" s="215" t="s">
        <v>151</v>
      </c>
      <c r="E181" s="216" t="s">
        <v>1427</v>
      </c>
      <c r="F181" s="217" t="s">
        <v>1428</v>
      </c>
      <c r="G181" s="218" t="s">
        <v>107</v>
      </c>
      <c r="H181" s="219">
        <v>2.25</v>
      </c>
      <c r="I181" s="220"/>
      <c r="J181" s="221">
        <f>ROUND(I181*H181,2)</f>
        <v>0</v>
      </c>
      <c r="K181" s="217" t="s">
        <v>160</v>
      </c>
      <c r="L181" s="46"/>
      <c r="M181" s="222" t="s">
        <v>19</v>
      </c>
      <c r="N181" s="223" t="s">
        <v>40</v>
      </c>
      <c r="O181" s="86"/>
      <c r="P181" s="224">
        <f>O181*H181</f>
        <v>0</v>
      </c>
      <c r="Q181" s="224">
        <v>2.5018699999999998</v>
      </c>
      <c r="R181" s="224">
        <f>Q181*H181</f>
        <v>5.6292074999999997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155</v>
      </c>
      <c r="AT181" s="226" t="s">
        <v>151</v>
      </c>
      <c r="AU181" s="226" t="s">
        <v>78</v>
      </c>
      <c r="AY181" s="19" t="s">
        <v>149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76</v>
      </c>
      <c r="BK181" s="227">
        <f>ROUND(I181*H181,2)</f>
        <v>0</v>
      </c>
      <c r="BL181" s="19" t="s">
        <v>155</v>
      </c>
      <c r="BM181" s="226" t="s">
        <v>1429</v>
      </c>
    </row>
    <row r="182" s="2" customFormat="1">
      <c r="A182" s="40"/>
      <c r="B182" s="41"/>
      <c r="C182" s="42"/>
      <c r="D182" s="228" t="s">
        <v>162</v>
      </c>
      <c r="E182" s="42"/>
      <c r="F182" s="229" t="s">
        <v>1430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162</v>
      </c>
      <c r="AU182" s="19" t="s">
        <v>78</v>
      </c>
    </row>
    <row r="183" s="14" customFormat="1">
      <c r="A183" s="14"/>
      <c r="B183" s="244"/>
      <c r="C183" s="245"/>
      <c r="D183" s="235" t="s">
        <v>164</v>
      </c>
      <c r="E183" s="246" t="s">
        <v>19</v>
      </c>
      <c r="F183" s="247" t="s">
        <v>1431</v>
      </c>
      <c r="G183" s="245"/>
      <c r="H183" s="248">
        <v>2.25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164</v>
      </c>
      <c r="AU183" s="254" t="s">
        <v>78</v>
      </c>
      <c r="AV183" s="14" t="s">
        <v>78</v>
      </c>
      <c r="AW183" s="14" t="s">
        <v>31</v>
      </c>
      <c r="AX183" s="14" t="s">
        <v>76</v>
      </c>
      <c r="AY183" s="254" t="s">
        <v>149</v>
      </c>
    </row>
    <row r="184" s="12" customFormat="1" ht="22.8" customHeight="1">
      <c r="A184" s="12"/>
      <c r="B184" s="199"/>
      <c r="C184" s="200"/>
      <c r="D184" s="201" t="s">
        <v>68</v>
      </c>
      <c r="E184" s="213" t="s">
        <v>203</v>
      </c>
      <c r="F184" s="213" t="s">
        <v>369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SUM(P185:P268)</f>
        <v>0</v>
      </c>
      <c r="Q184" s="207"/>
      <c r="R184" s="208">
        <f>SUM(R185:R268)</f>
        <v>27.035259800000002</v>
      </c>
      <c r="S184" s="207"/>
      <c r="T184" s="209">
        <f>SUM(T185:T268)</f>
        <v>10.992800000000001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76</v>
      </c>
      <c r="AT184" s="211" t="s">
        <v>68</v>
      </c>
      <c r="AU184" s="211" t="s">
        <v>76</v>
      </c>
      <c r="AY184" s="210" t="s">
        <v>149</v>
      </c>
      <c r="BK184" s="212">
        <f>SUM(BK185:BK268)</f>
        <v>0</v>
      </c>
    </row>
    <row r="185" s="2" customFormat="1" ht="16.5" customHeight="1">
      <c r="A185" s="40"/>
      <c r="B185" s="41"/>
      <c r="C185" s="215" t="s">
        <v>328</v>
      </c>
      <c r="D185" s="215" t="s">
        <v>151</v>
      </c>
      <c r="E185" s="216" t="s">
        <v>1432</v>
      </c>
      <c r="F185" s="217" t="s">
        <v>1433</v>
      </c>
      <c r="G185" s="218" t="s">
        <v>191</v>
      </c>
      <c r="H185" s="219">
        <v>24.039999999999999</v>
      </c>
      <c r="I185" s="220"/>
      <c r="J185" s="221">
        <f>ROUND(I185*H185,2)</f>
        <v>0</v>
      </c>
      <c r="K185" s="217" t="s">
        <v>160</v>
      </c>
      <c r="L185" s="46"/>
      <c r="M185" s="222" t="s">
        <v>19</v>
      </c>
      <c r="N185" s="223" t="s">
        <v>40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0.32000000000000001</v>
      </c>
      <c r="T185" s="225">
        <f>S185*H185</f>
        <v>7.6928000000000001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155</v>
      </c>
      <c r="AT185" s="226" t="s">
        <v>151</v>
      </c>
      <c r="AU185" s="226" t="s">
        <v>78</v>
      </c>
      <c r="AY185" s="19" t="s">
        <v>149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76</v>
      </c>
      <c r="BK185" s="227">
        <f>ROUND(I185*H185,2)</f>
        <v>0</v>
      </c>
      <c r="BL185" s="19" t="s">
        <v>155</v>
      </c>
      <c r="BM185" s="226" t="s">
        <v>1434</v>
      </c>
    </row>
    <row r="186" s="2" customFormat="1">
      <c r="A186" s="40"/>
      <c r="B186" s="41"/>
      <c r="C186" s="42"/>
      <c r="D186" s="228" t="s">
        <v>162</v>
      </c>
      <c r="E186" s="42"/>
      <c r="F186" s="229" t="s">
        <v>1435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162</v>
      </c>
      <c r="AU186" s="19" t="s">
        <v>78</v>
      </c>
    </row>
    <row r="187" s="2" customFormat="1" ht="16.5" customHeight="1">
      <c r="A187" s="40"/>
      <c r="B187" s="41"/>
      <c r="C187" s="215" t="s">
        <v>333</v>
      </c>
      <c r="D187" s="215" t="s">
        <v>151</v>
      </c>
      <c r="E187" s="216" t="s">
        <v>1436</v>
      </c>
      <c r="F187" s="217" t="s">
        <v>1437</v>
      </c>
      <c r="G187" s="218" t="s">
        <v>382</v>
      </c>
      <c r="H187" s="219">
        <v>1</v>
      </c>
      <c r="I187" s="220"/>
      <c r="J187" s="221">
        <f>ROUND(I187*H187,2)</f>
        <v>0</v>
      </c>
      <c r="K187" s="217" t="s">
        <v>160</v>
      </c>
      <c r="L187" s="46"/>
      <c r="M187" s="222" t="s">
        <v>19</v>
      </c>
      <c r="N187" s="223" t="s">
        <v>40</v>
      </c>
      <c r="O187" s="86"/>
      <c r="P187" s="224">
        <f>O187*H187</f>
        <v>0</v>
      </c>
      <c r="Q187" s="224">
        <v>1.47325</v>
      </c>
      <c r="R187" s="224">
        <f>Q187*H187</f>
        <v>1.47325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155</v>
      </c>
      <c r="AT187" s="226" t="s">
        <v>151</v>
      </c>
      <c r="AU187" s="226" t="s">
        <v>78</v>
      </c>
      <c r="AY187" s="19" t="s">
        <v>149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76</v>
      </c>
      <c r="BK187" s="227">
        <f>ROUND(I187*H187,2)</f>
        <v>0</v>
      </c>
      <c r="BL187" s="19" t="s">
        <v>155</v>
      </c>
      <c r="BM187" s="226" t="s">
        <v>1438</v>
      </c>
    </row>
    <row r="188" s="2" customFormat="1">
      <c r="A188" s="40"/>
      <c r="B188" s="41"/>
      <c r="C188" s="42"/>
      <c r="D188" s="228" t="s">
        <v>162</v>
      </c>
      <c r="E188" s="42"/>
      <c r="F188" s="229" t="s">
        <v>1439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162</v>
      </c>
      <c r="AU188" s="19" t="s">
        <v>78</v>
      </c>
    </row>
    <row r="189" s="2" customFormat="1" ht="16.5" customHeight="1">
      <c r="A189" s="40"/>
      <c r="B189" s="41"/>
      <c r="C189" s="215" t="s">
        <v>338</v>
      </c>
      <c r="D189" s="215" t="s">
        <v>151</v>
      </c>
      <c r="E189" s="216" t="s">
        <v>1440</v>
      </c>
      <c r="F189" s="217" t="s">
        <v>1441</v>
      </c>
      <c r="G189" s="218" t="s">
        <v>191</v>
      </c>
      <c r="H189" s="219">
        <v>6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40</v>
      </c>
      <c r="O189" s="86"/>
      <c r="P189" s="224">
        <f>O189*H189</f>
        <v>0</v>
      </c>
      <c r="Q189" s="224">
        <v>1.0000000000000001E-05</v>
      </c>
      <c r="R189" s="224">
        <f>Q189*H189</f>
        <v>6.0000000000000008E-05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155</v>
      </c>
      <c r="AT189" s="226" t="s">
        <v>151</v>
      </c>
      <c r="AU189" s="226" t="s">
        <v>78</v>
      </c>
      <c r="AY189" s="19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76</v>
      </c>
      <c r="BK189" s="227">
        <f>ROUND(I189*H189,2)</f>
        <v>0</v>
      </c>
      <c r="BL189" s="19" t="s">
        <v>155</v>
      </c>
      <c r="BM189" s="226" t="s">
        <v>1442</v>
      </c>
    </row>
    <row r="190" s="14" customFormat="1">
      <c r="A190" s="14"/>
      <c r="B190" s="244"/>
      <c r="C190" s="245"/>
      <c r="D190" s="235" t="s">
        <v>164</v>
      </c>
      <c r="E190" s="246" t="s">
        <v>19</v>
      </c>
      <c r="F190" s="247" t="s">
        <v>1443</v>
      </c>
      <c r="G190" s="245"/>
      <c r="H190" s="248">
        <v>6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164</v>
      </c>
      <c r="AU190" s="254" t="s">
        <v>78</v>
      </c>
      <c r="AV190" s="14" t="s">
        <v>78</v>
      </c>
      <c r="AW190" s="14" t="s">
        <v>31</v>
      </c>
      <c r="AX190" s="14" t="s">
        <v>76</v>
      </c>
      <c r="AY190" s="254" t="s">
        <v>149</v>
      </c>
    </row>
    <row r="191" s="2" customFormat="1" ht="16.5" customHeight="1">
      <c r="A191" s="40"/>
      <c r="B191" s="41"/>
      <c r="C191" s="267" t="s">
        <v>344</v>
      </c>
      <c r="D191" s="267" t="s">
        <v>246</v>
      </c>
      <c r="E191" s="268" t="s">
        <v>1444</v>
      </c>
      <c r="F191" s="269" t="s">
        <v>1445</v>
      </c>
      <c r="G191" s="270" t="s">
        <v>191</v>
      </c>
      <c r="H191" s="271">
        <v>6.1799999999999997</v>
      </c>
      <c r="I191" s="272"/>
      <c r="J191" s="273">
        <f>ROUND(I191*H191,2)</f>
        <v>0</v>
      </c>
      <c r="K191" s="269" t="s">
        <v>19</v>
      </c>
      <c r="L191" s="274"/>
      <c r="M191" s="275" t="s">
        <v>19</v>
      </c>
      <c r="N191" s="276" t="s">
        <v>40</v>
      </c>
      <c r="O191" s="86"/>
      <c r="P191" s="224">
        <f>O191*H191</f>
        <v>0</v>
      </c>
      <c r="Q191" s="224">
        <v>0.0026700000000000001</v>
      </c>
      <c r="R191" s="224">
        <f>Q191*H191</f>
        <v>0.016500600000000001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203</v>
      </c>
      <c r="AT191" s="226" t="s">
        <v>246</v>
      </c>
      <c r="AU191" s="226" t="s">
        <v>78</v>
      </c>
      <c r="AY191" s="19" t="s">
        <v>149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76</v>
      </c>
      <c r="BK191" s="227">
        <f>ROUND(I191*H191,2)</f>
        <v>0</v>
      </c>
      <c r="BL191" s="19" t="s">
        <v>155</v>
      </c>
      <c r="BM191" s="226" t="s">
        <v>1446</v>
      </c>
    </row>
    <row r="192" s="14" customFormat="1">
      <c r="A192" s="14"/>
      <c r="B192" s="244"/>
      <c r="C192" s="245"/>
      <c r="D192" s="235" t="s">
        <v>164</v>
      </c>
      <c r="E192" s="245"/>
      <c r="F192" s="247" t="s">
        <v>1447</v>
      </c>
      <c r="G192" s="245"/>
      <c r="H192" s="248">
        <v>6.1799999999999997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164</v>
      </c>
      <c r="AU192" s="254" t="s">
        <v>78</v>
      </c>
      <c r="AV192" s="14" t="s">
        <v>78</v>
      </c>
      <c r="AW192" s="14" t="s">
        <v>4</v>
      </c>
      <c r="AX192" s="14" t="s">
        <v>76</v>
      </c>
      <c r="AY192" s="254" t="s">
        <v>149</v>
      </c>
    </row>
    <row r="193" s="2" customFormat="1" ht="16.5" customHeight="1">
      <c r="A193" s="40"/>
      <c r="B193" s="41"/>
      <c r="C193" s="215" t="s">
        <v>349</v>
      </c>
      <c r="D193" s="215" t="s">
        <v>151</v>
      </c>
      <c r="E193" s="216" t="s">
        <v>1448</v>
      </c>
      <c r="F193" s="217" t="s">
        <v>1449</v>
      </c>
      <c r="G193" s="218" t="s">
        <v>191</v>
      </c>
      <c r="H193" s="219">
        <v>2</v>
      </c>
      <c r="I193" s="220"/>
      <c r="J193" s="221">
        <f>ROUND(I193*H193,2)</f>
        <v>0</v>
      </c>
      <c r="K193" s="217" t="s">
        <v>160</v>
      </c>
      <c r="L193" s="46"/>
      <c r="M193" s="222" t="s">
        <v>19</v>
      </c>
      <c r="N193" s="223" t="s">
        <v>40</v>
      </c>
      <c r="O193" s="86"/>
      <c r="P193" s="224">
        <f>O193*H193</f>
        <v>0</v>
      </c>
      <c r="Q193" s="224">
        <v>1.0000000000000001E-05</v>
      </c>
      <c r="R193" s="224">
        <f>Q193*H193</f>
        <v>2.0000000000000002E-05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155</v>
      </c>
      <c r="AT193" s="226" t="s">
        <v>151</v>
      </c>
      <c r="AU193" s="226" t="s">
        <v>78</v>
      </c>
      <c r="AY193" s="19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76</v>
      </c>
      <c r="BK193" s="227">
        <f>ROUND(I193*H193,2)</f>
        <v>0</v>
      </c>
      <c r="BL193" s="19" t="s">
        <v>155</v>
      </c>
      <c r="BM193" s="226" t="s">
        <v>1450</v>
      </c>
    </row>
    <row r="194" s="2" customFormat="1">
      <c r="A194" s="40"/>
      <c r="B194" s="41"/>
      <c r="C194" s="42"/>
      <c r="D194" s="228" t="s">
        <v>162</v>
      </c>
      <c r="E194" s="42"/>
      <c r="F194" s="229" t="s">
        <v>1451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162</v>
      </c>
      <c r="AU194" s="19" t="s">
        <v>78</v>
      </c>
    </row>
    <row r="195" s="2" customFormat="1" ht="16.5" customHeight="1">
      <c r="A195" s="40"/>
      <c r="B195" s="41"/>
      <c r="C195" s="267" t="s">
        <v>278</v>
      </c>
      <c r="D195" s="267" t="s">
        <v>246</v>
      </c>
      <c r="E195" s="268" t="s">
        <v>1452</v>
      </c>
      <c r="F195" s="269" t="s">
        <v>1453</v>
      </c>
      <c r="G195" s="270" t="s">
        <v>191</v>
      </c>
      <c r="H195" s="271">
        <v>2.0600000000000001</v>
      </c>
      <c r="I195" s="272"/>
      <c r="J195" s="273">
        <f>ROUND(I195*H195,2)</f>
        <v>0</v>
      </c>
      <c r="K195" s="269" t="s">
        <v>160</v>
      </c>
      <c r="L195" s="274"/>
      <c r="M195" s="275" t="s">
        <v>19</v>
      </c>
      <c r="N195" s="276" t="s">
        <v>40</v>
      </c>
      <c r="O195" s="86"/>
      <c r="P195" s="224">
        <f>O195*H195</f>
        <v>0</v>
      </c>
      <c r="Q195" s="224">
        <v>0.0042599999999999999</v>
      </c>
      <c r="R195" s="224">
        <f>Q195*H195</f>
        <v>0.0087755999999999997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203</v>
      </c>
      <c r="AT195" s="226" t="s">
        <v>246</v>
      </c>
      <c r="AU195" s="226" t="s">
        <v>78</v>
      </c>
      <c r="AY195" s="19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76</v>
      </c>
      <c r="BK195" s="227">
        <f>ROUND(I195*H195,2)</f>
        <v>0</v>
      </c>
      <c r="BL195" s="19" t="s">
        <v>155</v>
      </c>
      <c r="BM195" s="226" t="s">
        <v>1454</v>
      </c>
    </row>
    <row r="196" s="14" customFormat="1">
      <c r="A196" s="14"/>
      <c r="B196" s="244"/>
      <c r="C196" s="245"/>
      <c r="D196" s="235" t="s">
        <v>164</v>
      </c>
      <c r="E196" s="245"/>
      <c r="F196" s="247" t="s">
        <v>1455</v>
      </c>
      <c r="G196" s="245"/>
      <c r="H196" s="248">
        <v>2.0600000000000001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164</v>
      </c>
      <c r="AU196" s="254" t="s">
        <v>78</v>
      </c>
      <c r="AV196" s="14" t="s">
        <v>78</v>
      </c>
      <c r="AW196" s="14" t="s">
        <v>4</v>
      </c>
      <c r="AX196" s="14" t="s">
        <v>76</v>
      </c>
      <c r="AY196" s="254" t="s">
        <v>149</v>
      </c>
    </row>
    <row r="197" s="2" customFormat="1" ht="16.5" customHeight="1">
      <c r="A197" s="40"/>
      <c r="B197" s="41"/>
      <c r="C197" s="215" t="s">
        <v>359</v>
      </c>
      <c r="D197" s="215" t="s">
        <v>151</v>
      </c>
      <c r="E197" s="216" t="s">
        <v>1456</v>
      </c>
      <c r="F197" s="217" t="s">
        <v>1457</v>
      </c>
      <c r="G197" s="218" t="s">
        <v>382</v>
      </c>
      <c r="H197" s="219">
        <v>3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40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155</v>
      </c>
      <c r="AT197" s="226" t="s">
        <v>151</v>
      </c>
      <c r="AU197" s="226" t="s">
        <v>78</v>
      </c>
      <c r="AY197" s="19" t="s">
        <v>149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76</v>
      </c>
      <c r="BK197" s="227">
        <f>ROUND(I197*H197,2)</f>
        <v>0</v>
      </c>
      <c r="BL197" s="19" t="s">
        <v>155</v>
      </c>
      <c r="BM197" s="226" t="s">
        <v>1458</v>
      </c>
    </row>
    <row r="198" s="2" customFormat="1" ht="16.5" customHeight="1">
      <c r="A198" s="40"/>
      <c r="B198" s="41"/>
      <c r="C198" s="215" t="s">
        <v>364</v>
      </c>
      <c r="D198" s="215" t="s">
        <v>151</v>
      </c>
      <c r="E198" s="216" t="s">
        <v>1459</v>
      </c>
      <c r="F198" s="217" t="s">
        <v>1457</v>
      </c>
      <c r="G198" s="218" t="s">
        <v>382</v>
      </c>
      <c r="H198" s="219">
        <v>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40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155</v>
      </c>
      <c r="AT198" s="226" t="s">
        <v>151</v>
      </c>
      <c r="AU198" s="226" t="s">
        <v>78</v>
      </c>
      <c r="AY198" s="19" t="s">
        <v>149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76</v>
      </c>
      <c r="BK198" s="227">
        <f>ROUND(I198*H198,2)</f>
        <v>0</v>
      </c>
      <c r="BL198" s="19" t="s">
        <v>155</v>
      </c>
      <c r="BM198" s="226" t="s">
        <v>1460</v>
      </c>
    </row>
    <row r="199" s="2" customFormat="1" ht="16.5" customHeight="1">
      <c r="A199" s="40"/>
      <c r="B199" s="41"/>
      <c r="C199" s="215" t="s">
        <v>370</v>
      </c>
      <c r="D199" s="215" t="s">
        <v>151</v>
      </c>
      <c r="E199" s="216" t="s">
        <v>1461</v>
      </c>
      <c r="F199" s="217" t="s">
        <v>1457</v>
      </c>
      <c r="G199" s="218" t="s">
        <v>382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40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155</v>
      </c>
      <c r="AT199" s="226" t="s">
        <v>151</v>
      </c>
      <c r="AU199" s="226" t="s">
        <v>78</v>
      </c>
      <c r="AY199" s="19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76</v>
      </c>
      <c r="BK199" s="227">
        <f>ROUND(I199*H199,2)</f>
        <v>0</v>
      </c>
      <c r="BL199" s="19" t="s">
        <v>155</v>
      </c>
      <c r="BM199" s="226" t="s">
        <v>1462</v>
      </c>
    </row>
    <row r="200" s="2" customFormat="1" ht="16.5" customHeight="1">
      <c r="A200" s="40"/>
      <c r="B200" s="41"/>
      <c r="C200" s="215" t="s">
        <v>374</v>
      </c>
      <c r="D200" s="215" t="s">
        <v>151</v>
      </c>
      <c r="E200" s="216" t="s">
        <v>1463</v>
      </c>
      <c r="F200" s="217" t="s">
        <v>1457</v>
      </c>
      <c r="G200" s="218" t="s">
        <v>382</v>
      </c>
      <c r="H200" s="219">
        <v>16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40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155</v>
      </c>
      <c r="AT200" s="226" t="s">
        <v>151</v>
      </c>
      <c r="AU200" s="226" t="s">
        <v>78</v>
      </c>
      <c r="AY200" s="19" t="s">
        <v>149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76</v>
      </c>
      <c r="BK200" s="227">
        <f>ROUND(I200*H200,2)</f>
        <v>0</v>
      </c>
      <c r="BL200" s="19" t="s">
        <v>155</v>
      </c>
      <c r="BM200" s="226" t="s">
        <v>1464</v>
      </c>
    </row>
    <row r="201" s="2" customFormat="1" ht="16.5" customHeight="1">
      <c r="A201" s="40"/>
      <c r="B201" s="41"/>
      <c r="C201" s="215" t="s">
        <v>379</v>
      </c>
      <c r="D201" s="215" t="s">
        <v>151</v>
      </c>
      <c r="E201" s="216" t="s">
        <v>1465</v>
      </c>
      <c r="F201" s="217" t="s">
        <v>1466</v>
      </c>
      <c r="G201" s="218" t="s">
        <v>191</v>
      </c>
      <c r="H201" s="219">
        <v>24.039999999999999</v>
      </c>
      <c r="I201" s="220"/>
      <c r="J201" s="221">
        <f>ROUND(I201*H201,2)</f>
        <v>0</v>
      </c>
      <c r="K201" s="217" t="s">
        <v>160</v>
      </c>
      <c r="L201" s="46"/>
      <c r="M201" s="222" t="s">
        <v>19</v>
      </c>
      <c r="N201" s="223" t="s">
        <v>40</v>
      </c>
      <c r="O201" s="86"/>
      <c r="P201" s="224">
        <f>O201*H201</f>
        <v>0</v>
      </c>
      <c r="Q201" s="224">
        <v>2.0000000000000002E-05</v>
      </c>
      <c r="R201" s="224">
        <f>Q201*H201</f>
        <v>0.00048080000000000003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155</v>
      </c>
      <c r="AT201" s="226" t="s">
        <v>151</v>
      </c>
      <c r="AU201" s="226" t="s">
        <v>78</v>
      </c>
      <c r="AY201" s="19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76</v>
      </c>
      <c r="BK201" s="227">
        <f>ROUND(I201*H201,2)</f>
        <v>0</v>
      </c>
      <c r="BL201" s="19" t="s">
        <v>155</v>
      </c>
      <c r="BM201" s="226" t="s">
        <v>1467</v>
      </c>
    </row>
    <row r="202" s="2" customFormat="1">
      <c r="A202" s="40"/>
      <c r="B202" s="41"/>
      <c r="C202" s="42"/>
      <c r="D202" s="228" t="s">
        <v>162</v>
      </c>
      <c r="E202" s="42"/>
      <c r="F202" s="229" t="s">
        <v>1468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78</v>
      </c>
    </row>
    <row r="203" s="2" customFormat="1" ht="16.5" customHeight="1">
      <c r="A203" s="40"/>
      <c r="B203" s="41"/>
      <c r="C203" s="267" t="s">
        <v>387</v>
      </c>
      <c r="D203" s="267" t="s">
        <v>246</v>
      </c>
      <c r="E203" s="268" t="s">
        <v>1469</v>
      </c>
      <c r="F203" s="269" t="s">
        <v>1470</v>
      </c>
      <c r="G203" s="270" t="s">
        <v>382</v>
      </c>
      <c r="H203" s="271">
        <v>4</v>
      </c>
      <c r="I203" s="272"/>
      <c r="J203" s="273">
        <f>ROUND(I203*H203,2)</f>
        <v>0</v>
      </c>
      <c r="K203" s="269" t="s">
        <v>19</v>
      </c>
      <c r="L203" s="274"/>
      <c r="M203" s="275" t="s">
        <v>19</v>
      </c>
      <c r="N203" s="276" t="s">
        <v>40</v>
      </c>
      <c r="O203" s="86"/>
      <c r="P203" s="224">
        <f>O203*H203</f>
        <v>0</v>
      </c>
      <c r="Q203" s="224">
        <v>0.095930000000000001</v>
      </c>
      <c r="R203" s="224">
        <f>Q203*H203</f>
        <v>0.38372000000000001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203</v>
      </c>
      <c r="AT203" s="226" t="s">
        <v>246</v>
      </c>
      <c r="AU203" s="226" t="s">
        <v>78</v>
      </c>
      <c r="AY203" s="19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76</v>
      </c>
      <c r="BK203" s="227">
        <f>ROUND(I203*H203,2)</f>
        <v>0</v>
      </c>
      <c r="BL203" s="19" t="s">
        <v>155</v>
      </c>
      <c r="BM203" s="226" t="s">
        <v>1471</v>
      </c>
    </row>
    <row r="204" s="2" customFormat="1" ht="24.15" customHeight="1">
      <c r="A204" s="40"/>
      <c r="B204" s="41"/>
      <c r="C204" s="215" t="s">
        <v>391</v>
      </c>
      <c r="D204" s="215" t="s">
        <v>151</v>
      </c>
      <c r="E204" s="216" t="s">
        <v>1472</v>
      </c>
      <c r="F204" s="217" t="s">
        <v>1473</v>
      </c>
      <c r="G204" s="218" t="s">
        <v>382</v>
      </c>
      <c r="H204" s="219">
        <v>5</v>
      </c>
      <c r="I204" s="220"/>
      <c r="J204" s="221">
        <f>ROUND(I204*H204,2)</f>
        <v>0</v>
      </c>
      <c r="K204" s="217" t="s">
        <v>160</v>
      </c>
      <c r="L204" s="46"/>
      <c r="M204" s="222" t="s">
        <v>19</v>
      </c>
      <c r="N204" s="223" t="s">
        <v>40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155</v>
      </c>
      <c r="AT204" s="226" t="s">
        <v>151</v>
      </c>
      <c r="AU204" s="226" t="s">
        <v>78</v>
      </c>
      <c r="AY204" s="19" t="s">
        <v>149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76</v>
      </c>
      <c r="BK204" s="227">
        <f>ROUND(I204*H204,2)</f>
        <v>0</v>
      </c>
      <c r="BL204" s="19" t="s">
        <v>155</v>
      </c>
      <c r="BM204" s="226" t="s">
        <v>1474</v>
      </c>
    </row>
    <row r="205" s="2" customFormat="1">
      <c r="A205" s="40"/>
      <c r="B205" s="41"/>
      <c r="C205" s="42"/>
      <c r="D205" s="228" t="s">
        <v>162</v>
      </c>
      <c r="E205" s="42"/>
      <c r="F205" s="229" t="s">
        <v>1475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162</v>
      </c>
      <c r="AU205" s="19" t="s">
        <v>78</v>
      </c>
    </row>
    <row r="206" s="2" customFormat="1" ht="24.15" customHeight="1">
      <c r="A206" s="40"/>
      <c r="B206" s="41"/>
      <c r="C206" s="267" t="s">
        <v>396</v>
      </c>
      <c r="D206" s="267" t="s">
        <v>246</v>
      </c>
      <c r="E206" s="268" t="s">
        <v>1476</v>
      </c>
      <c r="F206" s="269" t="s">
        <v>1477</v>
      </c>
      <c r="G206" s="270" t="s">
        <v>382</v>
      </c>
      <c r="H206" s="271">
        <v>5</v>
      </c>
      <c r="I206" s="272"/>
      <c r="J206" s="273">
        <f>ROUND(I206*H206,2)</f>
        <v>0</v>
      </c>
      <c r="K206" s="269" t="s">
        <v>19</v>
      </c>
      <c r="L206" s="274"/>
      <c r="M206" s="275" t="s">
        <v>19</v>
      </c>
      <c r="N206" s="276" t="s">
        <v>40</v>
      </c>
      <c r="O206" s="86"/>
      <c r="P206" s="224">
        <f>O206*H206</f>
        <v>0</v>
      </c>
      <c r="Q206" s="224">
        <v>0.0071000000000000004</v>
      </c>
      <c r="R206" s="224">
        <f>Q206*H206</f>
        <v>0.035500000000000004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203</v>
      </c>
      <c r="AT206" s="226" t="s">
        <v>246</v>
      </c>
      <c r="AU206" s="226" t="s">
        <v>78</v>
      </c>
      <c r="AY206" s="19" t="s">
        <v>149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76</v>
      </c>
      <c r="BK206" s="227">
        <f>ROUND(I206*H206,2)</f>
        <v>0</v>
      </c>
      <c r="BL206" s="19" t="s">
        <v>155</v>
      </c>
      <c r="BM206" s="226" t="s">
        <v>1478</v>
      </c>
    </row>
    <row r="207" s="2" customFormat="1" ht="21.75" customHeight="1">
      <c r="A207" s="40"/>
      <c r="B207" s="41"/>
      <c r="C207" s="215" t="s">
        <v>401</v>
      </c>
      <c r="D207" s="215" t="s">
        <v>151</v>
      </c>
      <c r="E207" s="216" t="s">
        <v>1479</v>
      </c>
      <c r="F207" s="217" t="s">
        <v>1480</v>
      </c>
      <c r="G207" s="218" t="s">
        <v>107</v>
      </c>
      <c r="H207" s="219">
        <v>6.4000000000000004</v>
      </c>
      <c r="I207" s="220"/>
      <c r="J207" s="221">
        <f>ROUND(I207*H207,2)</f>
        <v>0</v>
      </c>
      <c r="K207" s="217" t="s">
        <v>160</v>
      </c>
      <c r="L207" s="46"/>
      <c r="M207" s="222" t="s">
        <v>19</v>
      </c>
      <c r="N207" s="223" t="s">
        <v>40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0.5</v>
      </c>
      <c r="T207" s="225">
        <f>S207*H207</f>
        <v>3.2000000000000002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155</v>
      </c>
      <c r="AT207" s="226" t="s">
        <v>151</v>
      </c>
      <c r="AU207" s="226" t="s">
        <v>78</v>
      </c>
      <c r="AY207" s="19" t="s">
        <v>149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76</v>
      </c>
      <c r="BK207" s="227">
        <f>ROUND(I207*H207,2)</f>
        <v>0</v>
      </c>
      <c r="BL207" s="19" t="s">
        <v>155</v>
      </c>
      <c r="BM207" s="226" t="s">
        <v>1481</v>
      </c>
    </row>
    <row r="208" s="2" customFormat="1">
      <c r="A208" s="40"/>
      <c r="B208" s="41"/>
      <c r="C208" s="42"/>
      <c r="D208" s="228" t="s">
        <v>162</v>
      </c>
      <c r="E208" s="42"/>
      <c r="F208" s="229" t="s">
        <v>1482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162</v>
      </c>
      <c r="AU208" s="19" t="s">
        <v>78</v>
      </c>
    </row>
    <row r="209" s="14" customFormat="1">
      <c r="A209" s="14"/>
      <c r="B209" s="244"/>
      <c r="C209" s="245"/>
      <c r="D209" s="235" t="s">
        <v>164</v>
      </c>
      <c r="E209" s="246" t="s">
        <v>19</v>
      </c>
      <c r="F209" s="247" t="s">
        <v>1483</v>
      </c>
      <c r="G209" s="245"/>
      <c r="H209" s="248">
        <v>6.4000000000000004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164</v>
      </c>
      <c r="AU209" s="254" t="s">
        <v>78</v>
      </c>
      <c r="AV209" s="14" t="s">
        <v>78</v>
      </c>
      <c r="AW209" s="14" t="s">
        <v>31</v>
      </c>
      <c r="AX209" s="14" t="s">
        <v>76</v>
      </c>
      <c r="AY209" s="254" t="s">
        <v>149</v>
      </c>
    </row>
    <row r="210" s="2" customFormat="1" ht="16.5" customHeight="1">
      <c r="A210" s="40"/>
      <c r="B210" s="41"/>
      <c r="C210" s="215" t="s">
        <v>173</v>
      </c>
      <c r="D210" s="215" t="s">
        <v>151</v>
      </c>
      <c r="E210" s="216" t="s">
        <v>867</v>
      </c>
      <c r="F210" s="217" t="s">
        <v>868</v>
      </c>
      <c r="G210" s="218" t="s">
        <v>191</v>
      </c>
      <c r="H210" s="219">
        <v>8</v>
      </c>
      <c r="I210" s="220"/>
      <c r="J210" s="221">
        <f>ROUND(I210*H210,2)</f>
        <v>0</v>
      </c>
      <c r="K210" s="217" t="s">
        <v>160</v>
      </c>
      <c r="L210" s="46"/>
      <c r="M210" s="222" t="s">
        <v>19</v>
      </c>
      <c r="N210" s="223" t="s">
        <v>40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155</v>
      </c>
      <c r="AT210" s="226" t="s">
        <v>151</v>
      </c>
      <c r="AU210" s="226" t="s">
        <v>78</v>
      </c>
      <c r="AY210" s="19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76</v>
      </c>
      <c r="BK210" s="227">
        <f>ROUND(I210*H210,2)</f>
        <v>0</v>
      </c>
      <c r="BL210" s="19" t="s">
        <v>155</v>
      </c>
      <c r="BM210" s="226" t="s">
        <v>1484</v>
      </c>
    </row>
    <row r="211" s="2" customFormat="1">
      <c r="A211" s="40"/>
      <c r="B211" s="41"/>
      <c r="C211" s="42"/>
      <c r="D211" s="228" t="s">
        <v>162</v>
      </c>
      <c r="E211" s="42"/>
      <c r="F211" s="229" t="s">
        <v>870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162</v>
      </c>
      <c r="AU211" s="19" t="s">
        <v>78</v>
      </c>
    </row>
    <row r="212" s="2" customFormat="1" ht="16.5" customHeight="1">
      <c r="A212" s="40"/>
      <c r="B212" s="41"/>
      <c r="C212" s="215" t="s">
        <v>409</v>
      </c>
      <c r="D212" s="215" t="s">
        <v>151</v>
      </c>
      <c r="E212" s="216" t="s">
        <v>1485</v>
      </c>
      <c r="F212" s="217" t="s">
        <v>1486</v>
      </c>
      <c r="G212" s="218" t="s">
        <v>1487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40</v>
      </c>
      <c r="O212" s="86"/>
      <c r="P212" s="224">
        <f>O212*H212</f>
        <v>0</v>
      </c>
      <c r="Q212" s="224">
        <v>0.00018000000000000001</v>
      </c>
      <c r="R212" s="224">
        <f>Q212*H212</f>
        <v>0.00018000000000000001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155</v>
      </c>
      <c r="AT212" s="226" t="s">
        <v>151</v>
      </c>
      <c r="AU212" s="226" t="s">
        <v>78</v>
      </c>
      <c r="AY212" s="19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76</v>
      </c>
      <c r="BK212" s="227">
        <f>ROUND(I212*H212,2)</f>
        <v>0</v>
      </c>
      <c r="BL212" s="19" t="s">
        <v>155</v>
      </c>
      <c r="BM212" s="226" t="s">
        <v>1488</v>
      </c>
    </row>
    <row r="213" s="2" customFormat="1" ht="16.5" customHeight="1">
      <c r="A213" s="40"/>
      <c r="B213" s="41"/>
      <c r="C213" s="215" t="s">
        <v>414</v>
      </c>
      <c r="D213" s="215" t="s">
        <v>151</v>
      </c>
      <c r="E213" s="216" t="s">
        <v>875</v>
      </c>
      <c r="F213" s="217" t="s">
        <v>876</v>
      </c>
      <c r="G213" s="218" t="s">
        <v>382</v>
      </c>
      <c r="H213" s="219">
        <v>2</v>
      </c>
      <c r="I213" s="220"/>
      <c r="J213" s="221">
        <f>ROUND(I213*H213,2)</f>
        <v>0</v>
      </c>
      <c r="K213" s="217" t="s">
        <v>160</v>
      </c>
      <c r="L213" s="46"/>
      <c r="M213" s="222" t="s">
        <v>19</v>
      </c>
      <c r="N213" s="223" t="s">
        <v>40</v>
      </c>
      <c r="O213" s="86"/>
      <c r="P213" s="224">
        <f>O213*H213</f>
        <v>0</v>
      </c>
      <c r="Q213" s="224">
        <v>0.45937</v>
      </c>
      <c r="R213" s="224">
        <f>Q213*H213</f>
        <v>0.91874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155</v>
      </c>
      <c r="AT213" s="226" t="s">
        <v>151</v>
      </c>
      <c r="AU213" s="226" t="s">
        <v>78</v>
      </c>
      <c r="AY213" s="19" t="s">
        <v>149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76</v>
      </c>
      <c r="BK213" s="227">
        <f>ROUND(I213*H213,2)</f>
        <v>0</v>
      </c>
      <c r="BL213" s="19" t="s">
        <v>155</v>
      </c>
      <c r="BM213" s="226" t="s">
        <v>1489</v>
      </c>
    </row>
    <row r="214" s="2" customFormat="1">
      <c r="A214" s="40"/>
      <c r="B214" s="41"/>
      <c r="C214" s="42"/>
      <c r="D214" s="228" t="s">
        <v>162</v>
      </c>
      <c r="E214" s="42"/>
      <c r="F214" s="229" t="s">
        <v>878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162</v>
      </c>
      <c r="AU214" s="19" t="s">
        <v>78</v>
      </c>
    </row>
    <row r="215" s="2" customFormat="1" ht="16.5" customHeight="1">
      <c r="A215" s="40"/>
      <c r="B215" s="41"/>
      <c r="C215" s="215" t="s">
        <v>418</v>
      </c>
      <c r="D215" s="215" t="s">
        <v>151</v>
      </c>
      <c r="E215" s="216" t="s">
        <v>879</v>
      </c>
      <c r="F215" s="217" t="s">
        <v>880</v>
      </c>
      <c r="G215" s="218" t="s">
        <v>191</v>
      </c>
      <c r="H215" s="219">
        <v>24.039999999999999</v>
      </c>
      <c r="I215" s="220"/>
      <c r="J215" s="221">
        <f>ROUND(I215*H215,2)</f>
        <v>0</v>
      </c>
      <c r="K215" s="217" t="s">
        <v>160</v>
      </c>
      <c r="L215" s="46"/>
      <c r="M215" s="222" t="s">
        <v>19</v>
      </c>
      <c r="N215" s="223" t="s">
        <v>40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155</v>
      </c>
      <c r="AT215" s="226" t="s">
        <v>151</v>
      </c>
      <c r="AU215" s="226" t="s">
        <v>78</v>
      </c>
      <c r="AY215" s="19" t="s">
        <v>149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76</v>
      </c>
      <c r="BK215" s="227">
        <f>ROUND(I215*H215,2)</f>
        <v>0</v>
      </c>
      <c r="BL215" s="19" t="s">
        <v>155</v>
      </c>
      <c r="BM215" s="226" t="s">
        <v>1490</v>
      </c>
    </row>
    <row r="216" s="2" customFormat="1">
      <c r="A216" s="40"/>
      <c r="B216" s="41"/>
      <c r="C216" s="42"/>
      <c r="D216" s="228" t="s">
        <v>162</v>
      </c>
      <c r="E216" s="42"/>
      <c r="F216" s="229" t="s">
        <v>882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162</v>
      </c>
      <c r="AU216" s="19" t="s">
        <v>78</v>
      </c>
    </row>
    <row r="217" s="2" customFormat="1" ht="24.15" customHeight="1">
      <c r="A217" s="40"/>
      <c r="B217" s="41"/>
      <c r="C217" s="215" t="s">
        <v>423</v>
      </c>
      <c r="D217" s="215" t="s">
        <v>151</v>
      </c>
      <c r="E217" s="216" t="s">
        <v>1491</v>
      </c>
      <c r="F217" s="217" t="s">
        <v>1492</v>
      </c>
      <c r="G217" s="218" t="s">
        <v>382</v>
      </c>
      <c r="H217" s="219">
        <v>2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40</v>
      </c>
      <c r="O217" s="86"/>
      <c r="P217" s="224">
        <f>O217*H217</f>
        <v>0</v>
      </c>
      <c r="Q217" s="224">
        <v>1.6858599999999999</v>
      </c>
      <c r="R217" s="224">
        <f>Q217*H217</f>
        <v>3.3717199999999998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155</v>
      </c>
      <c r="AT217" s="226" t="s">
        <v>151</v>
      </c>
      <c r="AU217" s="226" t="s">
        <v>78</v>
      </c>
      <c r="AY217" s="19" t="s">
        <v>149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76</v>
      </c>
      <c r="BK217" s="227">
        <f>ROUND(I217*H217,2)</f>
        <v>0</v>
      </c>
      <c r="BL217" s="19" t="s">
        <v>155</v>
      </c>
      <c r="BM217" s="226" t="s">
        <v>1493</v>
      </c>
    </row>
    <row r="218" s="14" customFormat="1">
      <c r="A218" s="14"/>
      <c r="B218" s="244"/>
      <c r="C218" s="245"/>
      <c r="D218" s="235" t="s">
        <v>164</v>
      </c>
      <c r="E218" s="246" t="s">
        <v>19</v>
      </c>
      <c r="F218" s="247" t="s">
        <v>1494</v>
      </c>
      <c r="G218" s="245"/>
      <c r="H218" s="248">
        <v>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164</v>
      </c>
      <c r="AU218" s="254" t="s">
        <v>78</v>
      </c>
      <c r="AV218" s="14" t="s">
        <v>78</v>
      </c>
      <c r="AW218" s="14" t="s">
        <v>31</v>
      </c>
      <c r="AX218" s="14" t="s">
        <v>76</v>
      </c>
      <c r="AY218" s="254" t="s">
        <v>149</v>
      </c>
    </row>
    <row r="219" s="2" customFormat="1" ht="16.5" customHeight="1">
      <c r="A219" s="40"/>
      <c r="B219" s="41"/>
      <c r="C219" s="215" t="s">
        <v>427</v>
      </c>
      <c r="D219" s="215" t="s">
        <v>151</v>
      </c>
      <c r="E219" s="216" t="s">
        <v>1495</v>
      </c>
      <c r="F219" s="217" t="s">
        <v>1496</v>
      </c>
      <c r="G219" s="218" t="s">
        <v>382</v>
      </c>
      <c r="H219" s="219">
        <v>2</v>
      </c>
      <c r="I219" s="220"/>
      <c r="J219" s="221">
        <f>ROUND(I219*H219,2)</f>
        <v>0</v>
      </c>
      <c r="K219" s="217" t="s">
        <v>160</v>
      </c>
      <c r="L219" s="46"/>
      <c r="M219" s="222" t="s">
        <v>19</v>
      </c>
      <c r="N219" s="223" t="s">
        <v>40</v>
      </c>
      <c r="O219" s="86"/>
      <c r="P219" s="224">
        <f>O219*H219</f>
        <v>0</v>
      </c>
      <c r="Q219" s="224">
        <v>0.41948000000000002</v>
      </c>
      <c r="R219" s="224">
        <f>Q219*H219</f>
        <v>0.83896000000000004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155</v>
      </c>
      <c r="AT219" s="226" t="s">
        <v>151</v>
      </c>
      <c r="AU219" s="226" t="s">
        <v>78</v>
      </c>
      <c r="AY219" s="19" t="s">
        <v>149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76</v>
      </c>
      <c r="BK219" s="227">
        <f>ROUND(I219*H219,2)</f>
        <v>0</v>
      </c>
      <c r="BL219" s="19" t="s">
        <v>155</v>
      </c>
      <c r="BM219" s="226" t="s">
        <v>1497</v>
      </c>
    </row>
    <row r="220" s="2" customFormat="1">
      <c r="A220" s="40"/>
      <c r="B220" s="41"/>
      <c r="C220" s="42"/>
      <c r="D220" s="228" t="s">
        <v>162</v>
      </c>
      <c r="E220" s="42"/>
      <c r="F220" s="229" t="s">
        <v>1498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162</v>
      </c>
      <c r="AU220" s="19" t="s">
        <v>78</v>
      </c>
    </row>
    <row r="221" s="2" customFormat="1" ht="24.15" customHeight="1">
      <c r="A221" s="40"/>
      <c r="B221" s="41"/>
      <c r="C221" s="267" t="s">
        <v>432</v>
      </c>
      <c r="D221" s="267" t="s">
        <v>246</v>
      </c>
      <c r="E221" s="268" t="s">
        <v>1499</v>
      </c>
      <c r="F221" s="269" t="s">
        <v>1500</v>
      </c>
      <c r="G221" s="270" t="s">
        <v>382</v>
      </c>
      <c r="H221" s="271">
        <v>2</v>
      </c>
      <c r="I221" s="272"/>
      <c r="J221" s="273">
        <f>ROUND(I221*H221,2)</f>
        <v>0</v>
      </c>
      <c r="K221" s="269" t="s">
        <v>19</v>
      </c>
      <c r="L221" s="274"/>
      <c r="M221" s="275" t="s">
        <v>19</v>
      </c>
      <c r="N221" s="276" t="s">
        <v>40</v>
      </c>
      <c r="O221" s="86"/>
      <c r="P221" s="224">
        <f>O221*H221</f>
        <v>0</v>
      </c>
      <c r="Q221" s="224">
        <v>1.23</v>
      </c>
      <c r="R221" s="224">
        <f>Q221*H221</f>
        <v>2.46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203</v>
      </c>
      <c r="AT221" s="226" t="s">
        <v>246</v>
      </c>
      <c r="AU221" s="226" t="s">
        <v>78</v>
      </c>
      <c r="AY221" s="19" t="s">
        <v>149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76</v>
      </c>
      <c r="BK221" s="227">
        <f>ROUND(I221*H221,2)</f>
        <v>0</v>
      </c>
      <c r="BL221" s="19" t="s">
        <v>155</v>
      </c>
      <c r="BM221" s="226" t="s">
        <v>1501</v>
      </c>
    </row>
    <row r="222" s="2" customFormat="1" ht="24.15" customHeight="1">
      <c r="A222" s="40"/>
      <c r="B222" s="41"/>
      <c r="C222" s="215" t="s">
        <v>436</v>
      </c>
      <c r="D222" s="215" t="s">
        <v>151</v>
      </c>
      <c r="E222" s="216" t="s">
        <v>1502</v>
      </c>
      <c r="F222" s="217" t="s">
        <v>1503</v>
      </c>
      <c r="G222" s="218" t="s">
        <v>382</v>
      </c>
      <c r="H222" s="219">
        <v>4</v>
      </c>
      <c r="I222" s="220"/>
      <c r="J222" s="221">
        <f>ROUND(I222*H222,2)</f>
        <v>0</v>
      </c>
      <c r="K222" s="217" t="s">
        <v>160</v>
      </c>
      <c r="L222" s="46"/>
      <c r="M222" s="222" t="s">
        <v>19</v>
      </c>
      <c r="N222" s="223" t="s">
        <v>40</v>
      </c>
      <c r="O222" s="86"/>
      <c r="P222" s="224">
        <f>O222*H222</f>
        <v>0</v>
      </c>
      <c r="Q222" s="224">
        <v>2.1158700000000001</v>
      </c>
      <c r="R222" s="224">
        <f>Q222*H222</f>
        <v>8.4634800000000006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155</v>
      </c>
      <c r="AT222" s="226" t="s">
        <v>151</v>
      </c>
      <c r="AU222" s="226" t="s">
        <v>78</v>
      </c>
      <c r="AY222" s="19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76</v>
      </c>
      <c r="BK222" s="227">
        <f>ROUND(I222*H222,2)</f>
        <v>0</v>
      </c>
      <c r="BL222" s="19" t="s">
        <v>155</v>
      </c>
      <c r="BM222" s="226" t="s">
        <v>1504</v>
      </c>
    </row>
    <row r="223" s="2" customFormat="1">
      <c r="A223" s="40"/>
      <c r="B223" s="41"/>
      <c r="C223" s="42"/>
      <c r="D223" s="228" t="s">
        <v>162</v>
      </c>
      <c r="E223" s="42"/>
      <c r="F223" s="229" t="s">
        <v>1505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78</v>
      </c>
    </row>
    <row r="224" s="14" customFormat="1">
      <c r="A224" s="14"/>
      <c r="B224" s="244"/>
      <c r="C224" s="245"/>
      <c r="D224" s="235" t="s">
        <v>164</v>
      </c>
      <c r="E224" s="246" t="s">
        <v>19</v>
      </c>
      <c r="F224" s="247" t="s">
        <v>1506</v>
      </c>
      <c r="G224" s="245"/>
      <c r="H224" s="248">
        <v>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164</v>
      </c>
      <c r="AU224" s="254" t="s">
        <v>78</v>
      </c>
      <c r="AV224" s="14" t="s">
        <v>78</v>
      </c>
      <c r="AW224" s="14" t="s">
        <v>31</v>
      </c>
      <c r="AX224" s="14" t="s">
        <v>76</v>
      </c>
      <c r="AY224" s="254" t="s">
        <v>149</v>
      </c>
    </row>
    <row r="225" s="2" customFormat="1" ht="24.15" customHeight="1">
      <c r="A225" s="40"/>
      <c r="B225" s="41"/>
      <c r="C225" s="267" t="s">
        <v>440</v>
      </c>
      <c r="D225" s="267" t="s">
        <v>246</v>
      </c>
      <c r="E225" s="268" t="s">
        <v>1507</v>
      </c>
      <c r="F225" s="269" t="s">
        <v>1508</v>
      </c>
      <c r="G225" s="270" t="s">
        <v>382</v>
      </c>
      <c r="H225" s="271">
        <v>2</v>
      </c>
      <c r="I225" s="272"/>
      <c r="J225" s="273">
        <f>ROUND(I225*H225,2)</f>
        <v>0</v>
      </c>
      <c r="K225" s="269" t="s">
        <v>19</v>
      </c>
      <c r="L225" s="274"/>
      <c r="M225" s="275" t="s">
        <v>19</v>
      </c>
      <c r="N225" s="276" t="s">
        <v>40</v>
      </c>
      <c r="O225" s="86"/>
      <c r="P225" s="224">
        <f>O225*H225</f>
        <v>0</v>
      </c>
      <c r="Q225" s="224">
        <v>0.58499999999999996</v>
      </c>
      <c r="R225" s="224">
        <f>Q225*H225</f>
        <v>1.1699999999999999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203</v>
      </c>
      <c r="AT225" s="226" t="s">
        <v>246</v>
      </c>
      <c r="AU225" s="226" t="s">
        <v>78</v>
      </c>
      <c r="AY225" s="19" t="s">
        <v>149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76</v>
      </c>
      <c r="BK225" s="227">
        <f>ROUND(I225*H225,2)</f>
        <v>0</v>
      </c>
      <c r="BL225" s="19" t="s">
        <v>155</v>
      </c>
      <c r="BM225" s="226" t="s">
        <v>1509</v>
      </c>
    </row>
    <row r="226" s="2" customFormat="1" ht="16.5" customHeight="1">
      <c r="A226" s="40"/>
      <c r="B226" s="41"/>
      <c r="C226" s="267" t="s">
        <v>444</v>
      </c>
      <c r="D226" s="267" t="s">
        <v>246</v>
      </c>
      <c r="E226" s="268" t="s">
        <v>1510</v>
      </c>
      <c r="F226" s="269" t="s">
        <v>1508</v>
      </c>
      <c r="G226" s="270" t="s">
        <v>382</v>
      </c>
      <c r="H226" s="271">
        <v>2</v>
      </c>
      <c r="I226" s="272"/>
      <c r="J226" s="273">
        <f>ROUND(I226*H226,2)</f>
        <v>0</v>
      </c>
      <c r="K226" s="269" t="s">
        <v>19</v>
      </c>
      <c r="L226" s="274"/>
      <c r="M226" s="275" t="s">
        <v>19</v>
      </c>
      <c r="N226" s="276" t="s">
        <v>40</v>
      </c>
      <c r="O226" s="86"/>
      <c r="P226" s="224">
        <f>O226*H226</f>
        <v>0</v>
      </c>
      <c r="Q226" s="224">
        <v>0.58499999999999996</v>
      </c>
      <c r="R226" s="224">
        <f>Q226*H226</f>
        <v>1.1699999999999999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203</v>
      </c>
      <c r="AT226" s="226" t="s">
        <v>246</v>
      </c>
      <c r="AU226" s="226" t="s">
        <v>78</v>
      </c>
      <c r="AY226" s="19" t="s">
        <v>149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76</v>
      </c>
      <c r="BK226" s="227">
        <f>ROUND(I226*H226,2)</f>
        <v>0</v>
      </c>
      <c r="BL226" s="19" t="s">
        <v>155</v>
      </c>
      <c r="BM226" s="226" t="s">
        <v>1511</v>
      </c>
    </row>
    <row r="227" s="2" customFormat="1" ht="16.5" customHeight="1">
      <c r="A227" s="40"/>
      <c r="B227" s="41"/>
      <c r="C227" s="267" t="s">
        <v>449</v>
      </c>
      <c r="D227" s="267" t="s">
        <v>246</v>
      </c>
      <c r="E227" s="268" t="s">
        <v>1512</v>
      </c>
      <c r="F227" s="269" t="s">
        <v>1513</v>
      </c>
      <c r="G227" s="270" t="s">
        <v>382</v>
      </c>
      <c r="H227" s="271">
        <v>4</v>
      </c>
      <c r="I227" s="272"/>
      <c r="J227" s="273">
        <f>ROUND(I227*H227,2)</f>
        <v>0</v>
      </c>
      <c r="K227" s="269" t="s">
        <v>160</v>
      </c>
      <c r="L227" s="274"/>
      <c r="M227" s="275" t="s">
        <v>19</v>
      </c>
      <c r="N227" s="276" t="s">
        <v>40</v>
      </c>
      <c r="O227" s="86"/>
      <c r="P227" s="224">
        <f>O227*H227</f>
        <v>0</v>
      </c>
      <c r="Q227" s="224">
        <v>1.0540000000000001</v>
      </c>
      <c r="R227" s="224">
        <f>Q227*H227</f>
        <v>4.2160000000000002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203</v>
      </c>
      <c r="AT227" s="226" t="s">
        <v>246</v>
      </c>
      <c r="AU227" s="226" t="s">
        <v>78</v>
      </c>
      <c r="AY227" s="19" t="s">
        <v>149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76</v>
      </c>
      <c r="BK227" s="227">
        <f>ROUND(I227*H227,2)</f>
        <v>0</v>
      </c>
      <c r="BL227" s="19" t="s">
        <v>155</v>
      </c>
      <c r="BM227" s="226" t="s">
        <v>1514</v>
      </c>
    </row>
    <row r="228" s="2" customFormat="1" ht="16.5" customHeight="1">
      <c r="A228" s="40"/>
      <c r="B228" s="41"/>
      <c r="C228" s="267" t="s">
        <v>454</v>
      </c>
      <c r="D228" s="267" t="s">
        <v>246</v>
      </c>
      <c r="E228" s="268" t="s">
        <v>1515</v>
      </c>
      <c r="F228" s="269" t="s">
        <v>1516</v>
      </c>
      <c r="G228" s="270" t="s">
        <v>382</v>
      </c>
      <c r="H228" s="271">
        <v>3</v>
      </c>
      <c r="I228" s="272"/>
      <c r="J228" s="273">
        <f>ROUND(I228*H228,2)</f>
        <v>0</v>
      </c>
      <c r="K228" s="269" t="s">
        <v>160</v>
      </c>
      <c r="L228" s="274"/>
      <c r="M228" s="275" t="s">
        <v>19</v>
      </c>
      <c r="N228" s="276" t="s">
        <v>40</v>
      </c>
      <c r="O228" s="86"/>
      <c r="P228" s="224">
        <f>O228*H228</f>
        <v>0</v>
      </c>
      <c r="Q228" s="224">
        <v>0.52600000000000002</v>
      </c>
      <c r="R228" s="224">
        <f>Q228*H228</f>
        <v>1.5780000000000001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203</v>
      </c>
      <c r="AT228" s="226" t="s">
        <v>246</v>
      </c>
      <c r="AU228" s="226" t="s">
        <v>78</v>
      </c>
      <c r="AY228" s="19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76</v>
      </c>
      <c r="BK228" s="227">
        <f>ROUND(I228*H228,2)</f>
        <v>0</v>
      </c>
      <c r="BL228" s="19" t="s">
        <v>155</v>
      </c>
      <c r="BM228" s="226" t="s">
        <v>1517</v>
      </c>
    </row>
    <row r="229" s="2" customFormat="1" ht="16.5" customHeight="1">
      <c r="A229" s="40"/>
      <c r="B229" s="41"/>
      <c r="C229" s="267" t="s">
        <v>460</v>
      </c>
      <c r="D229" s="267" t="s">
        <v>246</v>
      </c>
      <c r="E229" s="268" t="s">
        <v>1518</v>
      </c>
      <c r="F229" s="269" t="s">
        <v>1519</v>
      </c>
      <c r="G229" s="270" t="s">
        <v>382</v>
      </c>
      <c r="H229" s="271">
        <v>2</v>
      </c>
      <c r="I229" s="272"/>
      <c r="J229" s="273">
        <f>ROUND(I229*H229,2)</f>
        <v>0</v>
      </c>
      <c r="K229" s="269" t="s">
        <v>160</v>
      </c>
      <c r="L229" s="274"/>
      <c r="M229" s="275" t="s">
        <v>19</v>
      </c>
      <c r="N229" s="276" t="s">
        <v>40</v>
      </c>
      <c r="O229" s="86"/>
      <c r="P229" s="224">
        <f>O229*H229</f>
        <v>0</v>
      </c>
      <c r="Q229" s="224">
        <v>0.26200000000000001</v>
      </c>
      <c r="R229" s="224">
        <f>Q229*H229</f>
        <v>0.52400000000000002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203</v>
      </c>
      <c r="AT229" s="226" t="s">
        <v>246</v>
      </c>
      <c r="AU229" s="226" t="s">
        <v>78</v>
      </c>
      <c r="AY229" s="19" t="s">
        <v>149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76</v>
      </c>
      <c r="BK229" s="227">
        <f>ROUND(I229*H229,2)</f>
        <v>0</v>
      </c>
      <c r="BL229" s="19" t="s">
        <v>155</v>
      </c>
      <c r="BM229" s="226" t="s">
        <v>1520</v>
      </c>
    </row>
    <row r="230" s="2" customFormat="1" ht="16.5" customHeight="1">
      <c r="A230" s="40"/>
      <c r="B230" s="41"/>
      <c r="C230" s="267" t="s">
        <v>465</v>
      </c>
      <c r="D230" s="267" t="s">
        <v>246</v>
      </c>
      <c r="E230" s="268" t="s">
        <v>1521</v>
      </c>
      <c r="F230" s="269" t="s">
        <v>1522</v>
      </c>
      <c r="G230" s="270" t="s">
        <v>382</v>
      </c>
      <c r="H230" s="271">
        <v>11</v>
      </c>
      <c r="I230" s="272"/>
      <c r="J230" s="273">
        <f>ROUND(I230*H230,2)</f>
        <v>0</v>
      </c>
      <c r="K230" s="269" t="s">
        <v>160</v>
      </c>
      <c r="L230" s="274"/>
      <c r="M230" s="275" t="s">
        <v>19</v>
      </c>
      <c r="N230" s="276" t="s">
        <v>40</v>
      </c>
      <c r="O230" s="86"/>
      <c r="P230" s="224">
        <f>O230*H230</f>
        <v>0</v>
      </c>
      <c r="Q230" s="224">
        <v>0.00052999999999999998</v>
      </c>
      <c r="R230" s="224">
        <f>Q230*H230</f>
        <v>0.0058300000000000001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203</v>
      </c>
      <c r="AT230" s="226" t="s">
        <v>246</v>
      </c>
      <c r="AU230" s="226" t="s">
        <v>78</v>
      </c>
      <c r="AY230" s="19" t="s">
        <v>149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76</v>
      </c>
      <c r="BK230" s="227">
        <f>ROUND(I230*H230,2)</f>
        <v>0</v>
      </c>
      <c r="BL230" s="19" t="s">
        <v>155</v>
      </c>
      <c r="BM230" s="226" t="s">
        <v>1523</v>
      </c>
    </row>
    <row r="231" s="2" customFormat="1" ht="16.5" customHeight="1">
      <c r="A231" s="40"/>
      <c r="B231" s="41"/>
      <c r="C231" s="215" t="s">
        <v>470</v>
      </c>
      <c r="D231" s="215" t="s">
        <v>151</v>
      </c>
      <c r="E231" s="216" t="s">
        <v>1524</v>
      </c>
      <c r="F231" s="217" t="s">
        <v>1525</v>
      </c>
      <c r="G231" s="218" t="s">
        <v>382</v>
      </c>
      <c r="H231" s="219">
        <v>2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40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155</v>
      </c>
      <c r="AT231" s="226" t="s">
        <v>151</v>
      </c>
      <c r="AU231" s="226" t="s">
        <v>78</v>
      </c>
      <c r="AY231" s="19" t="s">
        <v>149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76</v>
      </c>
      <c r="BK231" s="227">
        <f>ROUND(I231*H231,2)</f>
        <v>0</v>
      </c>
      <c r="BL231" s="19" t="s">
        <v>155</v>
      </c>
      <c r="BM231" s="226" t="s">
        <v>1526</v>
      </c>
    </row>
    <row r="232" s="2" customFormat="1" ht="16.5" customHeight="1">
      <c r="A232" s="40"/>
      <c r="B232" s="41"/>
      <c r="C232" s="215" t="s">
        <v>474</v>
      </c>
      <c r="D232" s="215" t="s">
        <v>151</v>
      </c>
      <c r="E232" s="216" t="s">
        <v>1527</v>
      </c>
      <c r="F232" s="217" t="s">
        <v>1525</v>
      </c>
      <c r="G232" s="218" t="s">
        <v>382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40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155</v>
      </c>
      <c r="AT232" s="226" t="s">
        <v>151</v>
      </c>
      <c r="AU232" s="226" t="s">
        <v>78</v>
      </c>
      <c r="AY232" s="19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76</v>
      </c>
      <c r="BK232" s="227">
        <f>ROUND(I232*H232,2)</f>
        <v>0</v>
      </c>
      <c r="BL232" s="19" t="s">
        <v>155</v>
      </c>
      <c r="BM232" s="226" t="s">
        <v>1528</v>
      </c>
    </row>
    <row r="233" s="2" customFormat="1" ht="16.5" customHeight="1">
      <c r="A233" s="40"/>
      <c r="B233" s="41"/>
      <c r="C233" s="215" t="s">
        <v>478</v>
      </c>
      <c r="D233" s="215" t="s">
        <v>151</v>
      </c>
      <c r="E233" s="216" t="s">
        <v>1529</v>
      </c>
      <c r="F233" s="217" t="s">
        <v>1525</v>
      </c>
      <c r="G233" s="218" t="s">
        <v>382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40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155</v>
      </c>
      <c r="AT233" s="226" t="s">
        <v>151</v>
      </c>
      <c r="AU233" s="226" t="s">
        <v>78</v>
      </c>
      <c r="AY233" s="19" t="s">
        <v>149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76</v>
      </c>
      <c r="BK233" s="227">
        <f>ROUND(I233*H233,2)</f>
        <v>0</v>
      </c>
      <c r="BL233" s="19" t="s">
        <v>155</v>
      </c>
      <c r="BM233" s="226" t="s">
        <v>1530</v>
      </c>
    </row>
    <row r="234" s="2" customFormat="1" ht="16.5" customHeight="1">
      <c r="A234" s="40"/>
      <c r="B234" s="41"/>
      <c r="C234" s="215" t="s">
        <v>482</v>
      </c>
      <c r="D234" s="215" t="s">
        <v>151</v>
      </c>
      <c r="E234" s="216" t="s">
        <v>1531</v>
      </c>
      <c r="F234" s="217" t="s">
        <v>1532</v>
      </c>
      <c r="G234" s="218" t="s">
        <v>382</v>
      </c>
      <c r="H234" s="219">
        <v>2</v>
      </c>
      <c r="I234" s="220"/>
      <c r="J234" s="221">
        <f>ROUND(I234*H234,2)</f>
        <v>0</v>
      </c>
      <c r="K234" s="217" t="s">
        <v>160</v>
      </c>
      <c r="L234" s="46"/>
      <c r="M234" s="222" t="s">
        <v>19</v>
      </c>
      <c r="N234" s="223" t="s">
        <v>40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0.050000000000000003</v>
      </c>
      <c r="T234" s="225">
        <f>S234*H234</f>
        <v>0.10000000000000001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155</v>
      </c>
      <c r="AT234" s="226" t="s">
        <v>151</v>
      </c>
      <c r="AU234" s="226" t="s">
        <v>78</v>
      </c>
      <c r="AY234" s="19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76</v>
      </c>
      <c r="BK234" s="227">
        <f>ROUND(I234*H234,2)</f>
        <v>0</v>
      </c>
      <c r="BL234" s="19" t="s">
        <v>155</v>
      </c>
      <c r="BM234" s="226" t="s">
        <v>1533</v>
      </c>
    </row>
    <row r="235" s="2" customFormat="1">
      <c r="A235" s="40"/>
      <c r="B235" s="41"/>
      <c r="C235" s="42"/>
      <c r="D235" s="228" t="s">
        <v>162</v>
      </c>
      <c r="E235" s="42"/>
      <c r="F235" s="229" t="s">
        <v>1534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162</v>
      </c>
      <c r="AU235" s="19" t="s">
        <v>78</v>
      </c>
    </row>
    <row r="236" s="2" customFormat="1" ht="21.75" customHeight="1">
      <c r="A236" s="40"/>
      <c r="B236" s="41"/>
      <c r="C236" s="215" t="s">
        <v>487</v>
      </c>
      <c r="D236" s="215" t="s">
        <v>151</v>
      </c>
      <c r="E236" s="216" t="s">
        <v>1535</v>
      </c>
      <c r="F236" s="217" t="s">
        <v>1536</v>
      </c>
      <c r="G236" s="218" t="s">
        <v>382</v>
      </c>
      <c r="H236" s="219">
        <v>4</v>
      </c>
      <c r="I236" s="220"/>
      <c r="J236" s="221">
        <f>ROUND(I236*H236,2)</f>
        <v>0</v>
      </c>
      <c r="K236" s="217" t="s">
        <v>160</v>
      </c>
      <c r="L236" s="46"/>
      <c r="M236" s="222" t="s">
        <v>19</v>
      </c>
      <c r="N236" s="223" t="s">
        <v>40</v>
      </c>
      <c r="O236" s="86"/>
      <c r="P236" s="224">
        <f>O236*H236</f>
        <v>0</v>
      </c>
      <c r="Q236" s="224">
        <v>0.089999999999999997</v>
      </c>
      <c r="R236" s="224">
        <f>Q236*H236</f>
        <v>0.35999999999999999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155</v>
      </c>
      <c r="AT236" s="226" t="s">
        <v>151</v>
      </c>
      <c r="AU236" s="226" t="s">
        <v>78</v>
      </c>
      <c r="AY236" s="19" t="s">
        <v>149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76</v>
      </c>
      <c r="BK236" s="227">
        <f>ROUND(I236*H236,2)</f>
        <v>0</v>
      </c>
      <c r="BL236" s="19" t="s">
        <v>155</v>
      </c>
      <c r="BM236" s="226" t="s">
        <v>1537</v>
      </c>
    </row>
    <row r="237" s="2" customFormat="1">
      <c r="A237" s="40"/>
      <c r="B237" s="41"/>
      <c r="C237" s="42"/>
      <c r="D237" s="228" t="s">
        <v>162</v>
      </c>
      <c r="E237" s="42"/>
      <c r="F237" s="229" t="s">
        <v>1538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162</v>
      </c>
      <c r="AU237" s="19" t="s">
        <v>78</v>
      </c>
    </row>
    <row r="238" s="2" customFormat="1" ht="16.5" customHeight="1">
      <c r="A238" s="40"/>
      <c r="B238" s="41"/>
      <c r="C238" s="215" t="s">
        <v>492</v>
      </c>
      <c r="D238" s="215" t="s">
        <v>151</v>
      </c>
      <c r="E238" s="216" t="s">
        <v>1539</v>
      </c>
      <c r="F238" s="217" t="s">
        <v>1540</v>
      </c>
      <c r="G238" s="218" t="s">
        <v>382</v>
      </c>
      <c r="H238" s="219">
        <v>12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40</v>
      </c>
      <c r="O238" s="86"/>
      <c r="P238" s="224">
        <f>O238*H238</f>
        <v>0</v>
      </c>
      <c r="Q238" s="224">
        <v>0.00315</v>
      </c>
      <c r="R238" s="224">
        <f>Q238*H238</f>
        <v>0.0378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155</v>
      </c>
      <c r="AT238" s="226" t="s">
        <v>151</v>
      </c>
      <c r="AU238" s="226" t="s">
        <v>78</v>
      </c>
      <c r="AY238" s="19" t="s">
        <v>149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76</v>
      </c>
      <c r="BK238" s="227">
        <f>ROUND(I238*H238,2)</f>
        <v>0</v>
      </c>
      <c r="BL238" s="19" t="s">
        <v>155</v>
      </c>
      <c r="BM238" s="226" t="s">
        <v>1541</v>
      </c>
    </row>
    <row r="239" s="2" customFormat="1" ht="16.5" customHeight="1">
      <c r="A239" s="40"/>
      <c r="B239" s="41"/>
      <c r="C239" s="215" t="s">
        <v>499</v>
      </c>
      <c r="D239" s="215" t="s">
        <v>151</v>
      </c>
      <c r="E239" s="216" t="s">
        <v>1542</v>
      </c>
      <c r="F239" s="217" t="s">
        <v>1543</v>
      </c>
      <c r="G239" s="218" t="s">
        <v>191</v>
      </c>
      <c r="H239" s="219">
        <v>32.039999999999999</v>
      </c>
      <c r="I239" s="220"/>
      <c r="J239" s="221">
        <f>ROUND(I239*H239,2)</f>
        <v>0</v>
      </c>
      <c r="K239" s="217" t="s">
        <v>160</v>
      </c>
      <c r="L239" s="46"/>
      <c r="M239" s="222" t="s">
        <v>19</v>
      </c>
      <c r="N239" s="223" t="s">
        <v>40</v>
      </c>
      <c r="O239" s="86"/>
      <c r="P239" s="224">
        <f>O239*H239</f>
        <v>0</v>
      </c>
      <c r="Q239" s="224">
        <v>6.9999999999999994E-05</v>
      </c>
      <c r="R239" s="224">
        <f>Q239*H239</f>
        <v>0.0022427999999999997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155</v>
      </c>
      <c r="AT239" s="226" t="s">
        <v>151</v>
      </c>
      <c r="AU239" s="226" t="s">
        <v>78</v>
      </c>
      <c r="AY239" s="19" t="s">
        <v>149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76</v>
      </c>
      <c r="BK239" s="227">
        <f>ROUND(I239*H239,2)</f>
        <v>0</v>
      </c>
      <c r="BL239" s="19" t="s">
        <v>155</v>
      </c>
      <c r="BM239" s="226" t="s">
        <v>1544</v>
      </c>
    </row>
    <row r="240" s="2" customFormat="1">
      <c r="A240" s="40"/>
      <c r="B240" s="41"/>
      <c r="C240" s="42"/>
      <c r="D240" s="228" t="s">
        <v>162</v>
      </c>
      <c r="E240" s="42"/>
      <c r="F240" s="229" t="s">
        <v>1545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162</v>
      </c>
      <c r="AU240" s="19" t="s">
        <v>78</v>
      </c>
    </row>
    <row r="241" s="14" customFormat="1">
      <c r="A241" s="14"/>
      <c r="B241" s="244"/>
      <c r="C241" s="245"/>
      <c r="D241" s="235" t="s">
        <v>164</v>
      </c>
      <c r="E241" s="246" t="s">
        <v>19</v>
      </c>
      <c r="F241" s="247" t="s">
        <v>1546</v>
      </c>
      <c r="G241" s="245"/>
      <c r="H241" s="248">
        <v>32.039999999999999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164</v>
      </c>
      <c r="AU241" s="254" t="s">
        <v>78</v>
      </c>
      <c r="AV241" s="14" t="s">
        <v>78</v>
      </c>
      <c r="AW241" s="14" t="s">
        <v>31</v>
      </c>
      <c r="AX241" s="14" t="s">
        <v>76</v>
      </c>
      <c r="AY241" s="254" t="s">
        <v>149</v>
      </c>
    </row>
    <row r="242" s="2" customFormat="1" ht="24.15" customHeight="1">
      <c r="A242" s="40"/>
      <c r="B242" s="41"/>
      <c r="C242" s="215" t="s">
        <v>504</v>
      </c>
      <c r="D242" s="215" t="s">
        <v>151</v>
      </c>
      <c r="E242" s="216" t="s">
        <v>909</v>
      </c>
      <c r="F242" s="217" t="s">
        <v>1547</v>
      </c>
      <c r="G242" s="218" t="s">
        <v>382</v>
      </c>
      <c r="H242" s="219">
        <v>8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40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155</v>
      </c>
      <c r="AT242" s="226" t="s">
        <v>151</v>
      </c>
      <c r="AU242" s="226" t="s">
        <v>78</v>
      </c>
      <c r="AY242" s="19" t="s">
        <v>149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76</v>
      </c>
      <c r="BK242" s="227">
        <f>ROUND(I242*H242,2)</f>
        <v>0</v>
      </c>
      <c r="BL242" s="19" t="s">
        <v>155</v>
      </c>
      <c r="BM242" s="226" t="s">
        <v>1548</v>
      </c>
    </row>
    <row r="243" s="14" customFormat="1">
      <c r="A243" s="14"/>
      <c r="B243" s="244"/>
      <c r="C243" s="245"/>
      <c r="D243" s="235" t="s">
        <v>164</v>
      </c>
      <c r="E243" s="246" t="s">
        <v>19</v>
      </c>
      <c r="F243" s="247" t="s">
        <v>1549</v>
      </c>
      <c r="G243" s="245"/>
      <c r="H243" s="248">
        <v>8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164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149</v>
      </c>
    </row>
    <row r="244" s="2" customFormat="1" ht="16.5" customHeight="1">
      <c r="A244" s="40"/>
      <c r="B244" s="41"/>
      <c r="C244" s="215" t="s">
        <v>509</v>
      </c>
      <c r="D244" s="215" t="s">
        <v>151</v>
      </c>
      <c r="E244" s="216" t="s">
        <v>1550</v>
      </c>
      <c r="F244" s="217" t="s">
        <v>1551</v>
      </c>
      <c r="G244" s="218" t="s">
        <v>382</v>
      </c>
      <c r="H244" s="219">
        <v>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40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155</v>
      </c>
      <c r="AT244" s="226" t="s">
        <v>151</v>
      </c>
      <c r="AU244" s="226" t="s">
        <v>78</v>
      </c>
      <c r="AY244" s="19" t="s">
        <v>149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76</v>
      </c>
      <c r="BK244" s="227">
        <f>ROUND(I244*H244,2)</f>
        <v>0</v>
      </c>
      <c r="BL244" s="19" t="s">
        <v>155</v>
      </c>
      <c r="BM244" s="226" t="s">
        <v>1552</v>
      </c>
    </row>
    <row r="245" s="2" customFormat="1" ht="24.15" customHeight="1">
      <c r="A245" s="40"/>
      <c r="B245" s="41"/>
      <c r="C245" s="215" t="s">
        <v>513</v>
      </c>
      <c r="D245" s="215" t="s">
        <v>151</v>
      </c>
      <c r="E245" s="216" t="s">
        <v>944</v>
      </c>
      <c r="F245" s="217" t="s">
        <v>1553</v>
      </c>
      <c r="G245" s="218" t="s">
        <v>382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40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155</v>
      </c>
      <c r="AT245" s="226" t="s">
        <v>151</v>
      </c>
      <c r="AU245" s="226" t="s">
        <v>78</v>
      </c>
      <c r="AY245" s="19" t="s">
        <v>149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76</v>
      </c>
      <c r="BK245" s="227">
        <f>ROUND(I245*H245,2)</f>
        <v>0</v>
      </c>
      <c r="BL245" s="19" t="s">
        <v>155</v>
      </c>
      <c r="BM245" s="226" t="s">
        <v>1554</v>
      </c>
    </row>
    <row r="246" s="14" customFormat="1">
      <c r="A246" s="14"/>
      <c r="B246" s="244"/>
      <c r="C246" s="245"/>
      <c r="D246" s="235" t="s">
        <v>164</v>
      </c>
      <c r="E246" s="246" t="s">
        <v>19</v>
      </c>
      <c r="F246" s="247" t="s">
        <v>1555</v>
      </c>
      <c r="G246" s="245"/>
      <c r="H246" s="248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164</v>
      </c>
      <c r="AU246" s="254" t="s">
        <v>78</v>
      </c>
      <c r="AV246" s="14" t="s">
        <v>78</v>
      </c>
      <c r="AW246" s="14" t="s">
        <v>31</v>
      </c>
      <c r="AX246" s="14" t="s">
        <v>76</v>
      </c>
      <c r="AY246" s="254" t="s">
        <v>149</v>
      </c>
    </row>
    <row r="247" s="2" customFormat="1" ht="24.15" customHeight="1">
      <c r="A247" s="40"/>
      <c r="B247" s="41"/>
      <c r="C247" s="215" t="s">
        <v>519</v>
      </c>
      <c r="D247" s="215" t="s">
        <v>151</v>
      </c>
      <c r="E247" s="216" t="s">
        <v>947</v>
      </c>
      <c r="F247" s="217" t="s">
        <v>1553</v>
      </c>
      <c r="G247" s="218" t="s">
        <v>191</v>
      </c>
      <c r="H247" s="219">
        <v>30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40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155</v>
      </c>
      <c r="AT247" s="226" t="s">
        <v>151</v>
      </c>
      <c r="AU247" s="226" t="s">
        <v>78</v>
      </c>
      <c r="AY247" s="19" t="s">
        <v>149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76</v>
      </c>
      <c r="BK247" s="227">
        <f>ROUND(I247*H247,2)</f>
        <v>0</v>
      </c>
      <c r="BL247" s="19" t="s">
        <v>155</v>
      </c>
      <c r="BM247" s="226" t="s">
        <v>1556</v>
      </c>
    </row>
    <row r="248" s="2" customFormat="1" ht="24.15" customHeight="1">
      <c r="A248" s="40"/>
      <c r="B248" s="41"/>
      <c r="C248" s="215" t="s">
        <v>523</v>
      </c>
      <c r="D248" s="215" t="s">
        <v>151</v>
      </c>
      <c r="E248" s="216" t="s">
        <v>920</v>
      </c>
      <c r="F248" s="217" t="s">
        <v>1557</v>
      </c>
      <c r="G248" s="218" t="s">
        <v>382</v>
      </c>
      <c r="H248" s="219">
        <v>3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40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155</v>
      </c>
      <c r="AT248" s="226" t="s">
        <v>151</v>
      </c>
      <c r="AU248" s="226" t="s">
        <v>78</v>
      </c>
      <c r="AY248" s="19" t="s">
        <v>149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76</v>
      </c>
      <c r="BK248" s="227">
        <f>ROUND(I248*H248,2)</f>
        <v>0</v>
      </c>
      <c r="BL248" s="19" t="s">
        <v>155</v>
      </c>
      <c r="BM248" s="226" t="s">
        <v>1558</v>
      </c>
    </row>
    <row r="249" s="14" customFormat="1">
      <c r="A249" s="14"/>
      <c r="B249" s="244"/>
      <c r="C249" s="245"/>
      <c r="D249" s="235" t="s">
        <v>164</v>
      </c>
      <c r="E249" s="246" t="s">
        <v>19</v>
      </c>
      <c r="F249" s="247" t="s">
        <v>1559</v>
      </c>
      <c r="G249" s="245"/>
      <c r="H249" s="248">
        <v>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164</v>
      </c>
      <c r="AU249" s="254" t="s">
        <v>78</v>
      </c>
      <c r="AV249" s="14" t="s">
        <v>78</v>
      </c>
      <c r="AW249" s="14" t="s">
        <v>31</v>
      </c>
      <c r="AX249" s="14" t="s">
        <v>76</v>
      </c>
      <c r="AY249" s="254" t="s">
        <v>149</v>
      </c>
    </row>
    <row r="250" s="2" customFormat="1" ht="16.5" customHeight="1">
      <c r="A250" s="40"/>
      <c r="B250" s="41"/>
      <c r="C250" s="215" t="s">
        <v>528</v>
      </c>
      <c r="D250" s="215" t="s">
        <v>151</v>
      </c>
      <c r="E250" s="216" t="s">
        <v>1560</v>
      </c>
      <c r="F250" s="217" t="s">
        <v>1561</v>
      </c>
      <c r="G250" s="218" t="s">
        <v>382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40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155</v>
      </c>
      <c r="AT250" s="226" t="s">
        <v>151</v>
      </c>
      <c r="AU250" s="226" t="s">
        <v>78</v>
      </c>
      <c r="AY250" s="19" t="s">
        <v>149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76</v>
      </c>
      <c r="BK250" s="227">
        <f>ROUND(I250*H250,2)</f>
        <v>0</v>
      </c>
      <c r="BL250" s="19" t="s">
        <v>155</v>
      </c>
      <c r="BM250" s="226" t="s">
        <v>1562</v>
      </c>
    </row>
    <row r="251" s="2" customFormat="1" ht="24.15" customHeight="1">
      <c r="A251" s="40"/>
      <c r="B251" s="41"/>
      <c r="C251" s="215" t="s">
        <v>535</v>
      </c>
      <c r="D251" s="215" t="s">
        <v>151</v>
      </c>
      <c r="E251" s="216" t="s">
        <v>923</v>
      </c>
      <c r="F251" s="217" t="s">
        <v>1563</v>
      </c>
      <c r="G251" s="218" t="s">
        <v>382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40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155</v>
      </c>
      <c r="AT251" s="226" t="s">
        <v>151</v>
      </c>
      <c r="AU251" s="226" t="s">
        <v>78</v>
      </c>
      <c r="AY251" s="19" t="s">
        <v>149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76</v>
      </c>
      <c r="BK251" s="227">
        <f>ROUND(I251*H251,2)</f>
        <v>0</v>
      </c>
      <c r="BL251" s="19" t="s">
        <v>155</v>
      </c>
      <c r="BM251" s="226" t="s">
        <v>1564</v>
      </c>
    </row>
    <row r="252" s="14" customFormat="1">
      <c r="A252" s="14"/>
      <c r="B252" s="244"/>
      <c r="C252" s="245"/>
      <c r="D252" s="235" t="s">
        <v>164</v>
      </c>
      <c r="E252" s="246" t="s">
        <v>19</v>
      </c>
      <c r="F252" s="247" t="s">
        <v>1565</v>
      </c>
      <c r="G252" s="245"/>
      <c r="H252" s="248">
        <v>2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164</v>
      </c>
      <c r="AU252" s="254" t="s">
        <v>78</v>
      </c>
      <c r="AV252" s="14" t="s">
        <v>78</v>
      </c>
      <c r="AW252" s="14" t="s">
        <v>31</v>
      </c>
      <c r="AX252" s="14" t="s">
        <v>76</v>
      </c>
      <c r="AY252" s="254" t="s">
        <v>149</v>
      </c>
    </row>
    <row r="253" s="2" customFormat="1" ht="16.5" customHeight="1">
      <c r="A253" s="40"/>
      <c r="B253" s="41"/>
      <c r="C253" s="215" t="s">
        <v>541</v>
      </c>
      <c r="D253" s="215" t="s">
        <v>151</v>
      </c>
      <c r="E253" s="216" t="s">
        <v>1164</v>
      </c>
      <c r="F253" s="217" t="s">
        <v>1566</v>
      </c>
      <c r="G253" s="218" t="s">
        <v>382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40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155</v>
      </c>
      <c r="AT253" s="226" t="s">
        <v>151</v>
      </c>
      <c r="AU253" s="226" t="s">
        <v>78</v>
      </c>
      <c r="AY253" s="19" t="s">
        <v>149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76</v>
      </c>
      <c r="BK253" s="227">
        <f>ROUND(I253*H253,2)</f>
        <v>0</v>
      </c>
      <c r="BL253" s="19" t="s">
        <v>155</v>
      </c>
      <c r="BM253" s="226" t="s">
        <v>1567</v>
      </c>
    </row>
    <row r="254" s="2" customFormat="1" ht="16.5" customHeight="1">
      <c r="A254" s="40"/>
      <c r="B254" s="41"/>
      <c r="C254" s="215" t="s">
        <v>546</v>
      </c>
      <c r="D254" s="215" t="s">
        <v>151</v>
      </c>
      <c r="E254" s="216" t="s">
        <v>926</v>
      </c>
      <c r="F254" s="217" t="s">
        <v>1568</v>
      </c>
      <c r="G254" s="218" t="s">
        <v>382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40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155</v>
      </c>
      <c r="AT254" s="226" t="s">
        <v>151</v>
      </c>
      <c r="AU254" s="226" t="s">
        <v>78</v>
      </c>
      <c r="AY254" s="19" t="s">
        <v>149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76</v>
      </c>
      <c r="BK254" s="227">
        <f>ROUND(I254*H254,2)</f>
        <v>0</v>
      </c>
      <c r="BL254" s="19" t="s">
        <v>155</v>
      </c>
      <c r="BM254" s="226" t="s">
        <v>1569</v>
      </c>
    </row>
    <row r="255" s="14" customFormat="1">
      <c r="A255" s="14"/>
      <c r="B255" s="244"/>
      <c r="C255" s="245"/>
      <c r="D255" s="235" t="s">
        <v>164</v>
      </c>
      <c r="E255" s="246" t="s">
        <v>19</v>
      </c>
      <c r="F255" s="247" t="s">
        <v>1570</v>
      </c>
      <c r="G255" s="245"/>
      <c r="H255" s="248">
        <v>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164</v>
      </c>
      <c r="AU255" s="254" t="s">
        <v>78</v>
      </c>
      <c r="AV255" s="14" t="s">
        <v>78</v>
      </c>
      <c r="AW255" s="14" t="s">
        <v>31</v>
      </c>
      <c r="AX255" s="14" t="s">
        <v>76</v>
      </c>
      <c r="AY255" s="254" t="s">
        <v>149</v>
      </c>
    </row>
    <row r="256" s="2" customFormat="1" ht="33" customHeight="1">
      <c r="A256" s="40"/>
      <c r="B256" s="41"/>
      <c r="C256" s="215" t="s">
        <v>550</v>
      </c>
      <c r="D256" s="215" t="s">
        <v>151</v>
      </c>
      <c r="E256" s="216" t="s">
        <v>1571</v>
      </c>
      <c r="F256" s="217" t="s">
        <v>1572</v>
      </c>
      <c r="G256" s="218" t="s">
        <v>382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40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155</v>
      </c>
      <c r="AT256" s="226" t="s">
        <v>151</v>
      </c>
      <c r="AU256" s="226" t="s">
        <v>78</v>
      </c>
      <c r="AY256" s="19" t="s">
        <v>149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76</v>
      </c>
      <c r="BK256" s="227">
        <f>ROUND(I256*H256,2)</f>
        <v>0</v>
      </c>
      <c r="BL256" s="19" t="s">
        <v>155</v>
      </c>
      <c r="BM256" s="226" t="s">
        <v>1573</v>
      </c>
    </row>
    <row r="257" s="2" customFormat="1" ht="24.15" customHeight="1">
      <c r="A257" s="40"/>
      <c r="B257" s="41"/>
      <c r="C257" s="215" t="s">
        <v>555</v>
      </c>
      <c r="D257" s="215" t="s">
        <v>151</v>
      </c>
      <c r="E257" s="216" t="s">
        <v>929</v>
      </c>
      <c r="F257" s="217" t="s">
        <v>1574</v>
      </c>
      <c r="G257" s="218" t="s">
        <v>382</v>
      </c>
      <c r="H257" s="219">
        <v>8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40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155</v>
      </c>
      <c r="AT257" s="226" t="s">
        <v>151</v>
      </c>
      <c r="AU257" s="226" t="s">
        <v>78</v>
      </c>
      <c r="AY257" s="19" t="s">
        <v>149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76</v>
      </c>
      <c r="BK257" s="227">
        <f>ROUND(I257*H257,2)</f>
        <v>0</v>
      </c>
      <c r="BL257" s="19" t="s">
        <v>155</v>
      </c>
      <c r="BM257" s="226" t="s">
        <v>1575</v>
      </c>
    </row>
    <row r="258" s="14" customFormat="1">
      <c r="A258" s="14"/>
      <c r="B258" s="244"/>
      <c r="C258" s="245"/>
      <c r="D258" s="235" t="s">
        <v>164</v>
      </c>
      <c r="E258" s="246" t="s">
        <v>19</v>
      </c>
      <c r="F258" s="247" t="s">
        <v>1576</v>
      </c>
      <c r="G258" s="245"/>
      <c r="H258" s="248">
        <v>8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164</v>
      </c>
      <c r="AU258" s="254" t="s">
        <v>78</v>
      </c>
      <c r="AV258" s="14" t="s">
        <v>78</v>
      </c>
      <c r="AW258" s="14" t="s">
        <v>31</v>
      </c>
      <c r="AX258" s="14" t="s">
        <v>76</v>
      </c>
      <c r="AY258" s="254" t="s">
        <v>149</v>
      </c>
    </row>
    <row r="259" s="2" customFormat="1" ht="33" customHeight="1">
      <c r="A259" s="40"/>
      <c r="B259" s="41"/>
      <c r="C259" s="215" t="s">
        <v>560</v>
      </c>
      <c r="D259" s="215" t="s">
        <v>151</v>
      </c>
      <c r="E259" s="216" t="s">
        <v>1577</v>
      </c>
      <c r="F259" s="217" t="s">
        <v>1578</v>
      </c>
      <c r="G259" s="218" t="s">
        <v>382</v>
      </c>
      <c r="H259" s="219">
        <v>3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40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155</v>
      </c>
      <c r="AT259" s="226" t="s">
        <v>151</v>
      </c>
      <c r="AU259" s="226" t="s">
        <v>78</v>
      </c>
      <c r="AY259" s="19" t="s">
        <v>149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76</v>
      </c>
      <c r="BK259" s="227">
        <f>ROUND(I259*H259,2)</f>
        <v>0</v>
      </c>
      <c r="BL259" s="19" t="s">
        <v>155</v>
      </c>
      <c r="BM259" s="226" t="s">
        <v>1579</v>
      </c>
    </row>
    <row r="260" s="2" customFormat="1" ht="24.15" customHeight="1">
      <c r="A260" s="40"/>
      <c r="B260" s="41"/>
      <c r="C260" s="215" t="s">
        <v>565</v>
      </c>
      <c r="D260" s="215" t="s">
        <v>151</v>
      </c>
      <c r="E260" s="216" t="s">
        <v>932</v>
      </c>
      <c r="F260" s="217" t="s">
        <v>1580</v>
      </c>
      <c r="G260" s="218" t="s">
        <v>382</v>
      </c>
      <c r="H260" s="219">
        <v>10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40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155</v>
      </c>
      <c r="AT260" s="226" t="s">
        <v>151</v>
      </c>
      <c r="AU260" s="226" t="s">
        <v>78</v>
      </c>
      <c r="AY260" s="19" t="s">
        <v>149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76</v>
      </c>
      <c r="BK260" s="227">
        <f>ROUND(I260*H260,2)</f>
        <v>0</v>
      </c>
      <c r="BL260" s="19" t="s">
        <v>155</v>
      </c>
      <c r="BM260" s="226" t="s">
        <v>1581</v>
      </c>
    </row>
    <row r="261" s="14" customFormat="1">
      <c r="A261" s="14"/>
      <c r="B261" s="244"/>
      <c r="C261" s="245"/>
      <c r="D261" s="235" t="s">
        <v>164</v>
      </c>
      <c r="E261" s="246" t="s">
        <v>19</v>
      </c>
      <c r="F261" s="247" t="s">
        <v>1582</v>
      </c>
      <c r="G261" s="245"/>
      <c r="H261" s="248">
        <v>10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164</v>
      </c>
      <c r="AU261" s="254" t="s">
        <v>78</v>
      </c>
      <c r="AV261" s="14" t="s">
        <v>78</v>
      </c>
      <c r="AW261" s="14" t="s">
        <v>31</v>
      </c>
      <c r="AX261" s="14" t="s">
        <v>76</v>
      </c>
      <c r="AY261" s="254" t="s">
        <v>149</v>
      </c>
    </row>
    <row r="262" s="2" customFormat="1" ht="16.5" customHeight="1">
      <c r="A262" s="40"/>
      <c r="B262" s="41"/>
      <c r="C262" s="215" t="s">
        <v>574</v>
      </c>
      <c r="D262" s="215" t="s">
        <v>151</v>
      </c>
      <c r="E262" s="216" t="s">
        <v>935</v>
      </c>
      <c r="F262" s="217" t="s">
        <v>1583</v>
      </c>
      <c r="G262" s="218" t="s">
        <v>382</v>
      </c>
      <c r="H262" s="219">
        <v>15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40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155</v>
      </c>
      <c r="AT262" s="226" t="s">
        <v>151</v>
      </c>
      <c r="AU262" s="226" t="s">
        <v>78</v>
      </c>
      <c r="AY262" s="19" t="s">
        <v>149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76</v>
      </c>
      <c r="BK262" s="227">
        <f>ROUND(I262*H262,2)</f>
        <v>0</v>
      </c>
      <c r="BL262" s="19" t="s">
        <v>155</v>
      </c>
      <c r="BM262" s="226" t="s">
        <v>1584</v>
      </c>
    </row>
    <row r="263" s="14" customFormat="1">
      <c r="A263" s="14"/>
      <c r="B263" s="244"/>
      <c r="C263" s="245"/>
      <c r="D263" s="235" t="s">
        <v>164</v>
      </c>
      <c r="E263" s="246" t="s">
        <v>19</v>
      </c>
      <c r="F263" s="247" t="s">
        <v>1585</v>
      </c>
      <c r="G263" s="245"/>
      <c r="H263" s="248">
        <v>15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164</v>
      </c>
      <c r="AU263" s="254" t="s">
        <v>78</v>
      </c>
      <c r="AV263" s="14" t="s">
        <v>78</v>
      </c>
      <c r="AW263" s="14" t="s">
        <v>31</v>
      </c>
      <c r="AX263" s="14" t="s">
        <v>76</v>
      </c>
      <c r="AY263" s="254" t="s">
        <v>149</v>
      </c>
    </row>
    <row r="264" s="2" customFormat="1" ht="24.15" customHeight="1">
      <c r="A264" s="40"/>
      <c r="B264" s="41"/>
      <c r="C264" s="215" t="s">
        <v>580</v>
      </c>
      <c r="D264" s="215" t="s">
        <v>151</v>
      </c>
      <c r="E264" s="216" t="s">
        <v>938</v>
      </c>
      <c r="F264" s="217" t="s">
        <v>1586</v>
      </c>
      <c r="G264" s="218" t="s">
        <v>382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40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155</v>
      </c>
      <c r="AT264" s="226" t="s">
        <v>151</v>
      </c>
      <c r="AU264" s="226" t="s">
        <v>78</v>
      </c>
      <c r="AY264" s="19" t="s">
        <v>149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76</v>
      </c>
      <c r="BK264" s="227">
        <f>ROUND(I264*H264,2)</f>
        <v>0</v>
      </c>
      <c r="BL264" s="19" t="s">
        <v>155</v>
      </c>
      <c r="BM264" s="226" t="s">
        <v>1587</v>
      </c>
    </row>
    <row r="265" s="14" customFormat="1">
      <c r="A265" s="14"/>
      <c r="B265" s="244"/>
      <c r="C265" s="245"/>
      <c r="D265" s="235" t="s">
        <v>164</v>
      </c>
      <c r="E265" s="246" t="s">
        <v>19</v>
      </c>
      <c r="F265" s="247" t="s">
        <v>1588</v>
      </c>
      <c r="G265" s="245"/>
      <c r="H265" s="248">
        <v>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164</v>
      </c>
      <c r="AU265" s="254" t="s">
        <v>78</v>
      </c>
      <c r="AV265" s="14" t="s">
        <v>78</v>
      </c>
      <c r="AW265" s="14" t="s">
        <v>31</v>
      </c>
      <c r="AX265" s="14" t="s">
        <v>76</v>
      </c>
      <c r="AY265" s="254" t="s">
        <v>149</v>
      </c>
    </row>
    <row r="266" s="2" customFormat="1" ht="24.15" customHeight="1">
      <c r="A266" s="40"/>
      <c r="B266" s="41"/>
      <c r="C266" s="215" t="s">
        <v>588</v>
      </c>
      <c r="D266" s="215" t="s">
        <v>151</v>
      </c>
      <c r="E266" s="216" t="s">
        <v>941</v>
      </c>
      <c r="F266" s="217" t="s">
        <v>1589</v>
      </c>
      <c r="G266" s="218" t="s">
        <v>382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40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155</v>
      </c>
      <c r="AT266" s="226" t="s">
        <v>151</v>
      </c>
      <c r="AU266" s="226" t="s">
        <v>78</v>
      </c>
      <c r="AY266" s="19" t="s">
        <v>149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76</v>
      </c>
      <c r="BK266" s="227">
        <f>ROUND(I266*H266,2)</f>
        <v>0</v>
      </c>
      <c r="BL266" s="19" t="s">
        <v>155</v>
      </c>
      <c r="BM266" s="226" t="s">
        <v>1590</v>
      </c>
    </row>
    <row r="267" s="14" customFormat="1">
      <c r="A267" s="14"/>
      <c r="B267" s="244"/>
      <c r="C267" s="245"/>
      <c r="D267" s="235" t="s">
        <v>164</v>
      </c>
      <c r="E267" s="246" t="s">
        <v>19</v>
      </c>
      <c r="F267" s="247" t="s">
        <v>1591</v>
      </c>
      <c r="G267" s="245"/>
      <c r="H267" s="248">
        <v>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164</v>
      </c>
      <c r="AU267" s="254" t="s">
        <v>78</v>
      </c>
      <c r="AV267" s="14" t="s">
        <v>78</v>
      </c>
      <c r="AW267" s="14" t="s">
        <v>31</v>
      </c>
      <c r="AX267" s="14" t="s">
        <v>76</v>
      </c>
      <c r="AY267" s="254" t="s">
        <v>149</v>
      </c>
    </row>
    <row r="268" s="2" customFormat="1" ht="16.5" customHeight="1">
      <c r="A268" s="40"/>
      <c r="B268" s="41"/>
      <c r="C268" s="215" t="s">
        <v>593</v>
      </c>
      <c r="D268" s="215" t="s">
        <v>151</v>
      </c>
      <c r="E268" s="216" t="s">
        <v>1592</v>
      </c>
      <c r="F268" s="217" t="s">
        <v>1593</v>
      </c>
      <c r="G268" s="218" t="s">
        <v>382</v>
      </c>
      <c r="H268" s="219">
        <v>12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40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155</v>
      </c>
      <c r="AT268" s="226" t="s">
        <v>151</v>
      </c>
      <c r="AU268" s="226" t="s">
        <v>78</v>
      </c>
      <c r="AY268" s="19" t="s">
        <v>149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76</v>
      </c>
      <c r="BK268" s="227">
        <f>ROUND(I268*H268,2)</f>
        <v>0</v>
      </c>
      <c r="BL268" s="19" t="s">
        <v>155</v>
      </c>
      <c r="BM268" s="226" t="s">
        <v>1594</v>
      </c>
    </row>
    <row r="269" s="12" customFormat="1" ht="22.8" customHeight="1">
      <c r="A269" s="12"/>
      <c r="B269" s="199"/>
      <c r="C269" s="200"/>
      <c r="D269" s="201" t="s">
        <v>68</v>
      </c>
      <c r="E269" s="213" t="s">
        <v>981</v>
      </c>
      <c r="F269" s="213" t="s">
        <v>1595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SUM(P270:P279)</f>
        <v>0</v>
      </c>
      <c r="Q269" s="207"/>
      <c r="R269" s="208">
        <f>SUM(R270:R279)</f>
        <v>6.6018399999999993</v>
      </c>
      <c r="S269" s="207"/>
      <c r="T269" s="209">
        <f>SUM(T270:T279)</f>
        <v>5.4399999999999995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76</v>
      </c>
      <c r="AT269" s="211" t="s">
        <v>68</v>
      </c>
      <c r="AU269" s="211" t="s">
        <v>76</v>
      </c>
      <c r="AY269" s="210" t="s">
        <v>149</v>
      </c>
      <c r="BK269" s="212">
        <f>SUM(BK270:BK279)</f>
        <v>0</v>
      </c>
    </row>
    <row r="270" s="2" customFormat="1" ht="24.15" customHeight="1">
      <c r="A270" s="40"/>
      <c r="B270" s="41"/>
      <c r="C270" s="215" t="s">
        <v>602</v>
      </c>
      <c r="D270" s="215" t="s">
        <v>151</v>
      </c>
      <c r="E270" s="216" t="s">
        <v>1596</v>
      </c>
      <c r="F270" s="217" t="s">
        <v>1597</v>
      </c>
      <c r="G270" s="218" t="s">
        <v>382</v>
      </c>
      <c r="H270" s="219">
        <v>6</v>
      </c>
      <c r="I270" s="220"/>
      <c r="J270" s="221">
        <f>ROUND(I270*H270,2)</f>
        <v>0</v>
      </c>
      <c r="K270" s="217" t="s">
        <v>160</v>
      </c>
      <c r="L270" s="46"/>
      <c r="M270" s="222" t="s">
        <v>19</v>
      </c>
      <c r="N270" s="223" t="s">
        <v>40</v>
      </c>
      <c r="O270" s="86"/>
      <c r="P270" s="224">
        <f>O270*H270</f>
        <v>0</v>
      </c>
      <c r="Q270" s="224">
        <v>0.65847999999999995</v>
      </c>
      <c r="R270" s="224">
        <f>Q270*H270</f>
        <v>3.9508799999999997</v>
      </c>
      <c r="S270" s="224">
        <v>0.66000000000000003</v>
      </c>
      <c r="T270" s="225">
        <f>S270*H270</f>
        <v>3.96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155</v>
      </c>
      <c r="AT270" s="226" t="s">
        <v>151</v>
      </c>
      <c r="AU270" s="226" t="s">
        <v>78</v>
      </c>
      <c r="AY270" s="19" t="s">
        <v>149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76</v>
      </c>
      <c r="BK270" s="227">
        <f>ROUND(I270*H270,2)</f>
        <v>0</v>
      </c>
      <c r="BL270" s="19" t="s">
        <v>155</v>
      </c>
      <c r="BM270" s="226" t="s">
        <v>1598</v>
      </c>
    </row>
    <row r="271" s="2" customFormat="1">
      <c r="A271" s="40"/>
      <c r="B271" s="41"/>
      <c r="C271" s="42"/>
      <c r="D271" s="228" t="s">
        <v>162</v>
      </c>
      <c r="E271" s="42"/>
      <c r="F271" s="229" t="s">
        <v>1599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162</v>
      </c>
      <c r="AU271" s="19" t="s">
        <v>78</v>
      </c>
    </row>
    <row r="272" s="2" customFormat="1" ht="24.15" customHeight="1">
      <c r="A272" s="40"/>
      <c r="B272" s="41"/>
      <c r="C272" s="215" t="s">
        <v>607</v>
      </c>
      <c r="D272" s="215" t="s">
        <v>151</v>
      </c>
      <c r="E272" s="216" t="s">
        <v>1600</v>
      </c>
      <c r="F272" s="217" t="s">
        <v>1601</v>
      </c>
      <c r="G272" s="218" t="s">
        <v>382</v>
      </c>
      <c r="H272" s="219">
        <v>2</v>
      </c>
      <c r="I272" s="220"/>
      <c r="J272" s="221">
        <f>ROUND(I272*H272,2)</f>
        <v>0</v>
      </c>
      <c r="K272" s="217" t="s">
        <v>160</v>
      </c>
      <c r="L272" s="46"/>
      <c r="M272" s="222" t="s">
        <v>19</v>
      </c>
      <c r="N272" s="223" t="s">
        <v>40</v>
      </c>
      <c r="O272" s="86"/>
      <c r="P272" s="224">
        <f>O272*H272</f>
        <v>0</v>
      </c>
      <c r="Q272" s="224">
        <v>0.74048000000000003</v>
      </c>
      <c r="R272" s="224">
        <f>Q272*H272</f>
        <v>1.4809600000000001</v>
      </c>
      <c r="S272" s="224">
        <v>0.73999999999999999</v>
      </c>
      <c r="T272" s="225">
        <f>S272*H272</f>
        <v>1.48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155</v>
      </c>
      <c r="AT272" s="226" t="s">
        <v>151</v>
      </c>
      <c r="AU272" s="226" t="s">
        <v>78</v>
      </c>
      <c r="AY272" s="19" t="s">
        <v>149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76</v>
      </c>
      <c r="BK272" s="227">
        <f>ROUND(I272*H272,2)</f>
        <v>0</v>
      </c>
      <c r="BL272" s="19" t="s">
        <v>155</v>
      </c>
      <c r="BM272" s="226" t="s">
        <v>1602</v>
      </c>
    </row>
    <row r="273" s="2" customFormat="1">
      <c r="A273" s="40"/>
      <c r="B273" s="41"/>
      <c r="C273" s="42"/>
      <c r="D273" s="228" t="s">
        <v>162</v>
      </c>
      <c r="E273" s="42"/>
      <c r="F273" s="229" t="s">
        <v>1603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162</v>
      </c>
      <c r="AU273" s="19" t="s">
        <v>78</v>
      </c>
    </row>
    <row r="274" s="2" customFormat="1" ht="24.15" customHeight="1">
      <c r="A274" s="40"/>
      <c r="B274" s="41"/>
      <c r="C274" s="267" t="s">
        <v>612</v>
      </c>
      <c r="D274" s="267" t="s">
        <v>246</v>
      </c>
      <c r="E274" s="268" t="s">
        <v>1604</v>
      </c>
      <c r="F274" s="269" t="s">
        <v>1605</v>
      </c>
      <c r="G274" s="270" t="s">
        <v>382</v>
      </c>
      <c r="H274" s="271">
        <v>2</v>
      </c>
      <c r="I274" s="272"/>
      <c r="J274" s="273">
        <f>ROUND(I274*H274,2)</f>
        <v>0</v>
      </c>
      <c r="K274" s="269" t="s">
        <v>19</v>
      </c>
      <c r="L274" s="274"/>
      <c r="M274" s="275" t="s">
        <v>19</v>
      </c>
      <c r="N274" s="276" t="s">
        <v>40</v>
      </c>
      <c r="O274" s="86"/>
      <c r="P274" s="224">
        <f>O274*H274</f>
        <v>0</v>
      </c>
      <c r="Q274" s="224">
        <v>0.58499999999999996</v>
      </c>
      <c r="R274" s="224">
        <f>Q274*H274</f>
        <v>1.1699999999999999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203</v>
      </c>
      <c r="AT274" s="226" t="s">
        <v>246</v>
      </c>
      <c r="AU274" s="226" t="s">
        <v>78</v>
      </c>
      <c r="AY274" s="19" t="s">
        <v>149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76</v>
      </c>
      <c r="BK274" s="227">
        <f>ROUND(I274*H274,2)</f>
        <v>0</v>
      </c>
      <c r="BL274" s="19" t="s">
        <v>155</v>
      </c>
      <c r="BM274" s="226" t="s">
        <v>1606</v>
      </c>
    </row>
    <row r="275" s="2" customFormat="1" ht="16.5" customHeight="1">
      <c r="A275" s="40"/>
      <c r="B275" s="41"/>
      <c r="C275" s="215" t="s">
        <v>617</v>
      </c>
      <c r="D275" s="215" t="s">
        <v>151</v>
      </c>
      <c r="E275" s="216" t="s">
        <v>1550</v>
      </c>
      <c r="F275" s="217" t="s">
        <v>1551</v>
      </c>
      <c r="G275" s="218" t="s">
        <v>382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40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155</v>
      </c>
      <c r="AT275" s="226" t="s">
        <v>151</v>
      </c>
      <c r="AU275" s="226" t="s">
        <v>78</v>
      </c>
      <c r="AY275" s="19" t="s">
        <v>149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76</v>
      </c>
      <c r="BK275" s="227">
        <f>ROUND(I275*H275,2)</f>
        <v>0</v>
      </c>
      <c r="BL275" s="19" t="s">
        <v>155</v>
      </c>
      <c r="BM275" s="226" t="s">
        <v>1607</v>
      </c>
    </row>
    <row r="276" s="2" customFormat="1" ht="16.5" customHeight="1">
      <c r="A276" s="40"/>
      <c r="B276" s="41"/>
      <c r="C276" s="215" t="s">
        <v>623</v>
      </c>
      <c r="D276" s="215" t="s">
        <v>151</v>
      </c>
      <c r="E276" s="216" t="s">
        <v>1608</v>
      </c>
      <c r="F276" s="217" t="s">
        <v>1566</v>
      </c>
      <c r="G276" s="218" t="s">
        <v>382</v>
      </c>
      <c r="H276" s="219">
        <v>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40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155</v>
      </c>
      <c r="AT276" s="226" t="s">
        <v>151</v>
      </c>
      <c r="AU276" s="226" t="s">
        <v>78</v>
      </c>
      <c r="AY276" s="19" t="s">
        <v>149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76</v>
      </c>
      <c r="BK276" s="227">
        <f>ROUND(I276*H276,2)</f>
        <v>0</v>
      </c>
      <c r="BL276" s="19" t="s">
        <v>155</v>
      </c>
      <c r="BM276" s="226" t="s">
        <v>1609</v>
      </c>
    </row>
    <row r="277" s="2" customFormat="1" ht="16.5" customHeight="1">
      <c r="A277" s="40"/>
      <c r="B277" s="41"/>
      <c r="C277" s="215" t="s">
        <v>626</v>
      </c>
      <c r="D277" s="215" t="s">
        <v>151</v>
      </c>
      <c r="E277" s="216" t="s">
        <v>1164</v>
      </c>
      <c r="F277" s="217" t="s">
        <v>1566</v>
      </c>
      <c r="G277" s="218" t="s">
        <v>382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40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155</v>
      </c>
      <c r="AT277" s="226" t="s">
        <v>151</v>
      </c>
      <c r="AU277" s="226" t="s">
        <v>78</v>
      </c>
      <c r="AY277" s="19" t="s">
        <v>149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76</v>
      </c>
      <c r="BK277" s="227">
        <f>ROUND(I277*H277,2)</f>
        <v>0</v>
      </c>
      <c r="BL277" s="19" t="s">
        <v>155</v>
      </c>
      <c r="BM277" s="226" t="s">
        <v>1610</v>
      </c>
    </row>
    <row r="278" s="2" customFormat="1" ht="33" customHeight="1">
      <c r="A278" s="40"/>
      <c r="B278" s="41"/>
      <c r="C278" s="215" t="s">
        <v>631</v>
      </c>
      <c r="D278" s="215" t="s">
        <v>151</v>
      </c>
      <c r="E278" s="216" t="s">
        <v>1571</v>
      </c>
      <c r="F278" s="217" t="s">
        <v>1572</v>
      </c>
      <c r="G278" s="218" t="s">
        <v>382</v>
      </c>
      <c r="H278" s="219">
        <v>4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40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155</v>
      </c>
      <c r="AT278" s="226" t="s">
        <v>151</v>
      </c>
      <c r="AU278" s="226" t="s">
        <v>78</v>
      </c>
      <c r="AY278" s="19" t="s">
        <v>149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76</v>
      </c>
      <c r="BK278" s="227">
        <f>ROUND(I278*H278,2)</f>
        <v>0</v>
      </c>
      <c r="BL278" s="19" t="s">
        <v>155</v>
      </c>
      <c r="BM278" s="226" t="s">
        <v>1611</v>
      </c>
    </row>
    <row r="279" s="2" customFormat="1" ht="33" customHeight="1">
      <c r="A279" s="40"/>
      <c r="B279" s="41"/>
      <c r="C279" s="215" t="s">
        <v>979</v>
      </c>
      <c r="D279" s="215" t="s">
        <v>151</v>
      </c>
      <c r="E279" s="216" t="s">
        <v>1577</v>
      </c>
      <c r="F279" s="217" t="s">
        <v>1578</v>
      </c>
      <c r="G279" s="218" t="s">
        <v>382</v>
      </c>
      <c r="H279" s="219">
        <v>4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40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155</v>
      </c>
      <c r="AT279" s="226" t="s">
        <v>151</v>
      </c>
      <c r="AU279" s="226" t="s">
        <v>78</v>
      </c>
      <c r="AY279" s="19" t="s">
        <v>149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76</v>
      </c>
      <c r="BK279" s="227">
        <f>ROUND(I279*H279,2)</f>
        <v>0</v>
      </c>
      <c r="BL279" s="19" t="s">
        <v>155</v>
      </c>
      <c r="BM279" s="226" t="s">
        <v>1612</v>
      </c>
    </row>
    <row r="280" s="12" customFormat="1" ht="22.8" customHeight="1">
      <c r="A280" s="12"/>
      <c r="B280" s="199"/>
      <c r="C280" s="200"/>
      <c r="D280" s="201" t="s">
        <v>68</v>
      </c>
      <c r="E280" s="213" t="s">
        <v>211</v>
      </c>
      <c r="F280" s="213" t="s">
        <v>459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SUM(P281:P282)</f>
        <v>0</v>
      </c>
      <c r="Q280" s="207"/>
      <c r="R280" s="208">
        <f>SUM(R281:R282)</f>
        <v>1.61679</v>
      </c>
      <c r="S280" s="207"/>
      <c r="T280" s="209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76</v>
      </c>
      <c r="AT280" s="211" t="s">
        <v>68</v>
      </c>
      <c r="AU280" s="211" t="s">
        <v>76</v>
      </c>
      <c r="AY280" s="210" t="s">
        <v>149</v>
      </c>
      <c r="BK280" s="212">
        <f>SUM(BK281:BK282)</f>
        <v>0</v>
      </c>
    </row>
    <row r="281" s="2" customFormat="1" ht="24.15" customHeight="1">
      <c r="A281" s="40"/>
      <c r="B281" s="41"/>
      <c r="C281" s="215" t="s">
        <v>981</v>
      </c>
      <c r="D281" s="215" t="s">
        <v>151</v>
      </c>
      <c r="E281" s="216" t="s">
        <v>1613</v>
      </c>
      <c r="F281" s="217" t="s">
        <v>1614</v>
      </c>
      <c r="G281" s="218" t="s">
        <v>382</v>
      </c>
      <c r="H281" s="219">
        <v>1</v>
      </c>
      <c r="I281" s="220"/>
      <c r="J281" s="221">
        <f>ROUND(I281*H281,2)</f>
        <v>0</v>
      </c>
      <c r="K281" s="217" t="s">
        <v>160</v>
      </c>
      <c r="L281" s="46"/>
      <c r="M281" s="222" t="s">
        <v>19</v>
      </c>
      <c r="N281" s="223" t="s">
        <v>40</v>
      </c>
      <c r="O281" s="86"/>
      <c r="P281" s="224">
        <f>O281*H281</f>
        <v>0</v>
      </c>
      <c r="Q281" s="224">
        <v>1.61679</v>
      </c>
      <c r="R281" s="224">
        <f>Q281*H281</f>
        <v>1.61679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155</v>
      </c>
      <c r="AT281" s="226" t="s">
        <v>151</v>
      </c>
      <c r="AU281" s="226" t="s">
        <v>78</v>
      </c>
      <c r="AY281" s="19" t="s">
        <v>149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76</v>
      </c>
      <c r="BK281" s="227">
        <f>ROUND(I281*H281,2)</f>
        <v>0</v>
      </c>
      <c r="BL281" s="19" t="s">
        <v>155</v>
      </c>
      <c r="BM281" s="226" t="s">
        <v>1615</v>
      </c>
    </row>
    <row r="282" s="2" customFormat="1">
      <c r="A282" s="40"/>
      <c r="B282" s="41"/>
      <c r="C282" s="42"/>
      <c r="D282" s="228" t="s">
        <v>162</v>
      </c>
      <c r="E282" s="42"/>
      <c r="F282" s="229" t="s">
        <v>1616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162</v>
      </c>
      <c r="AU282" s="19" t="s">
        <v>78</v>
      </c>
    </row>
    <row r="283" s="12" customFormat="1" ht="22.8" customHeight="1">
      <c r="A283" s="12"/>
      <c r="B283" s="199"/>
      <c r="C283" s="200"/>
      <c r="D283" s="201" t="s">
        <v>68</v>
      </c>
      <c r="E283" s="213" t="s">
        <v>572</v>
      </c>
      <c r="F283" s="213" t="s">
        <v>573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SUM(P284:P289)</f>
        <v>0</v>
      </c>
      <c r="Q283" s="207"/>
      <c r="R283" s="208">
        <f>SUM(R284:R289)</f>
        <v>0</v>
      </c>
      <c r="S283" s="207"/>
      <c r="T283" s="209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76</v>
      </c>
      <c r="AT283" s="211" t="s">
        <v>68</v>
      </c>
      <c r="AU283" s="211" t="s">
        <v>76</v>
      </c>
      <c r="AY283" s="210" t="s">
        <v>149</v>
      </c>
      <c r="BK283" s="212">
        <f>SUM(BK284:BK289)</f>
        <v>0</v>
      </c>
    </row>
    <row r="284" s="2" customFormat="1" ht="16.5" customHeight="1">
      <c r="A284" s="40"/>
      <c r="B284" s="41"/>
      <c r="C284" s="215" t="s">
        <v>983</v>
      </c>
      <c r="D284" s="215" t="s">
        <v>151</v>
      </c>
      <c r="E284" s="216" t="s">
        <v>1617</v>
      </c>
      <c r="F284" s="217" t="s">
        <v>1618</v>
      </c>
      <c r="G284" s="218" t="s">
        <v>249</v>
      </c>
      <c r="H284" s="219">
        <v>16.433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40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155</v>
      </c>
      <c r="AT284" s="226" t="s">
        <v>151</v>
      </c>
      <c r="AU284" s="226" t="s">
        <v>78</v>
      </c>
      <c r="AY284" s="19" t="s">
        <v>149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76</v>
      </c>
      <c r="BK284" s="227">
        <f>ROUND(I284*H284,2)</f>
        <v>0</v>
      </c>
      <c r="BL284" s="19" t="s">
        <v>155</v>
      </c>
      <c r="BM284" s="226" t="s">
        <v>1619</v>
      </c>
    </row>
    <row r="285" s="2" customFormat="1" ht="21.75" customHeight="1">
      <c r="A285" s="40"/>
      <c r="B285" s="41"/>
      <c r="C285" s="215" t="s">
        <v>985</v>
      </c>
      <c r="D285" s="215" t="s">
        <v>151</v>
      </c>
      <c r="E285" s="216" t="s">
        <v>1620</v>
      </c>
      <c r="F285" s="217" t="s">
        <v>1621</v>
      </c>
      <c r="G285" s="218" t="s">
        <v>249</v>
      </c>
      <c r="H285" s="219">
        <v>16.433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40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155</v>
      </c>
      <c r="AT285" s="226" t="s">
        <v>151</v>
      </c>
      <c r="AU285" s="226" t="s">
        <v>78</v>
      </c>
      <c r="AY285" s="19" t="s">
        <v>149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76</v>
      </c>
      <c r="BK285" s="227">
        <f>ROUND(I285*H285,2)</f>
        <v>0</v>
      </c>
      <c r="BL285" s="19" t="s">
        <v>155</v>
      </c>
      <c r="BM285" s="226" t="s">
        <v>1622</v>
      </c>
    </row>
    <row r="286" s="2" customFormat="1" ht="24.15" customHeight="1">
      <c r="A286" s="40"/>
      <c r="B286" s="41"/>
      <c r="C286" s="215" t="s">
        <v>987</v>
      </c>
      <c r="D286" s="215" t="s">
        <v>151</v>
      </c>
      <c r="E286" s="216" t="s">
        <v>1623</v>
      </c>
      <c r="F286" s="217" t="s">
        <v>1624</v>
      </c>
      <c r="G286" s="218" t="s">
        <v>249</v>
      </c>
      <c r="H286" s="219">
        <v>230.06200000000001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40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155</v>
      </c>
      <c r="AT286" s="226" t="s">
        <v>151</v>
      </c>
      <c r="AU286" s="226" t="s">
        <v>78</v>
      </c>
      <c r="AY286" s="19" t="s">
        <v>149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76</v>
      </c>
      <c r="BK286" s="227">
        <f>ROUND(I286*H286,2)</f>
        <v>0</v>
      </c>
      <c r="BL286" s="19" t="s">
        <v>155</v>
      </c>
      <c r="BM286" s="226" t="s">
        <v>1625</v>
      </c>
    </row>
    <row r="287" s="14" customFormat="1">
      <c r="A287" s="14"/>
      <c r="B287" s="244"/>
      <c r="C287" s="245"/>
      <c r="D287" s="235" t="s">
        <v>164</v>
      </c>
      <c r="E287" s="245"/>
      <c r="F287" s="247" t="s">
        <v>1626</v>
      </c>
      <c r="G287" s="245"/>
      <c r="H287" s="248">
        <v>230.06200000000001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164</v>
      </c>
      <c r="AU287" s="254" t="s">
        <v>78</v>
      </c>
      <c r="AV287" s="14" t="s">
        <v>78</v>
      </c>
      <c r="AW287" s="14" t="s">
        <v>4</v>
      </c>
      <c r="AX287" s="14" t="s">
        <v>76</v>
      </c>
      <c r="AY287" s="254" t="s">
        <v>149</v>
      </c>
    </row>
    <row r="288" s="2" customFormat="1" ht="24.15" customHeight="1">
      <c r="A288" s="40"/>
      <c r="B288" s="41"/>
      <c r="C288" s="215" t="s">
        <v>992</v>
      </c>
      <c r="D288" s="215" t="s">
        <v>151</v>
      </c>
      <c r="E288" s="216" t="s">
        <v>1627</v>
      </c>
      <c r="F288" s="217" t="s">
        <v>1628</v>
      </c>
      <c r="G288" s="218" t="s">
        <v>249</v>
      </c>
      <c r="H288" s="219">
        <v>16.433</v>
      </c>
      <c r="I288" s="220"/>
      <c r="J288" s="221">
        <f>ROUND(I288*H288,2)</f>
        <v>0</v>
      </c>
      <c r="K288" s="217" t="s">
        <v>160</v>
      </c>
      <c r="L288" s="46"/>
      <c r="M288" s="222" t="s">
        <v>19</v>
      </c>
      <c r="N288" s="223" t="s">
        <v>40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155</v>
      </c>
      <c r="AT288" s="226" t="s">
        <v>151</v>
      </c>
      <c r="AU288" s="226" t="s">
        <v>78</v>
      </c>
      <c r="AY288" s="19" t="s">
        <v>149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76</v>
      </c>
      <c r="BK288" s="227">
        <f>ROUND(I288*H288,2)</f>
        <v>0</v>
      </c>
      <c r="BL288" s="19" t="s">
        <v>155</v>
      </c>
      <c r="BM288" s="226" t="s">
        <v>1629</v>
      </c>
    </row>
    <row r="289" s="2" customFormat="1">
      <c r="A289" s="40"/>
      <c r="B289" s="41"/>
      <c r="C289" s="42"/>
      <c r="D289" s="228" t="s">
        <v>162</v>
      </c>
      <c r="E289" s="42"/>
      <c r="F289" s="229" t="s">
        <v>1630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162</v>
      </c>
      <c r="AU289" s="19" t="s">
        <v>78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578</v>
      </c>
      <c r="F290" s="213" t="s">
        <v>579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149</v>
      </c>
      <c r="BK290" s="212">
        <f>SUM(BK291:BK292)</f>
        <v>0</v>
      </c>
    </row>
    <row r="291" s="2" customFormat="1" ht="24.15" customHeight="1">
      <c r="A291" s="40"/>
      <c r="B291" s="41"/>
      <c r="C291" s="215" t="s">
        <v>998</v>
      </c>
      <c r="D291" s="215" t="s">
        <v>151</v>
      </c>
      <c r="E291" s="216" t="s">
        <v>1631</v>
      </c>
      <c r="F291" s="217" t="s">
        <v>1632</v>
      </c>
      <c r="G291" s="218" t="s">
        <v>249</v>
      </c>
      <c r="H291" s="219">
        <v>37.792999999999999</v>
      </c>
      <c r="I291" s="220"/>
      <c r="J291" s="221">
        <f>ROUND(I291*H291,2)</f>
        <v>0</v>
      </c>
      <c r="K291" s="217" t="s">
        <v>160</v>
      </c>
      <c r="L291" s="46"/>
      <c r="M291" s="222" t="s">
        <v>19</v>
      </c>
      <c r="N291" s="223" t="s">
        <v>40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155</v>
      </c>
      <c r="AT291" s="226" t="s">
        <v>151</v>
      </c>
      <c r="AU291" s="226" t="s">
        <v>78</v>
      </c>
      <c r="AY291" s="19" t="s">
        <v>149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76</v>
      </c>
      <c r="BK291" s="227">
        <f>ROUND(I291*H291,2)</f>
        <v>0</v>
      </c>
      <c r="BL291" s="19" t="s">
        <v>155</v>
      </c>
      <c r="BM291" s="226" t="s">
        <v>1633</v>
      </c>
    </row>
    <row r="292" s="2" customFormat="1">
      <c r="A292" s="40"/>
      <c r="B292" s="41"/>
      <c r="C292" s="42"/>
      <c r="D292" s="228" t="s">
        <v>162</v>
      </c>
      <c r="E292" s="42"/>
      <c r="F292" s="229" t="s">
        <v>1634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162</v>
      </c>
      <c r="AU292" s="19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584</v>
      </c>
      <c r="F293" s="202" t="s">
        <v>585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</f>
        <v>0</v>
      </c>
      <c r="Q293" s="207"/>
      <c r="R293" s="208">
        <f>R294</f>
        <v>0.0143175</v>
      </c>
      <c r="S293" s="207"/>
      <c r="T293" s="209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149</v>
      </c>
      <c r="BK293" s="212">
        <f>BK294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586</v>
      </c>
      <c r="F294" s="213" t="s">
        <v>587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SUM(P295:P298)</f>
        <v>0</v>
      </c>
      <c r="Q294" s="207"/>
      <c r="R294" s="208">
        <f>SUM(R295:R298)</f>
        <v>0.0143175</v>
      </c>
      <c r="S294" s="207"/>
      <c r="T294" s="209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149</v>
      </c>
      <c r="BK294" s="212">
        <f>SUM(BK295:BK298)</f>
        <v>0</v>
      </c>
    </row>
    <row r="295" s="2" customFormat="1" ht="24.15" customHeight="1">
      <c r="A295" s="40"/>
      <c r="B295" s="41"/>
      <c r="C295" s="215" t="s">
        <v>1003</v>
      </c>
      <c r="D295" s="215" t="s">
        <v>151</v>
      </c>
      <c r="E295" s="216" t="s">
        <v>1635</v>
      </c>
      <c r="F295" s="217" t="s">
        <v>1636</v>
      </c>
      <c r="G295" s="218" t="s">
        <v>191</v>
      </c>
      <c r="H295" s="219">
        <v>15</v>
      </c>
      <c r="I295" s="220"/>
      <c r="J295" s="221">
        <f>ROUND(I295*H295,2)</f>
        <v>0</v>
      </c>
      <c r="K295" s="217" t="s">
        <v>160</v>
      </c>
      <c r="L295" s="46"/>
      <c r="M295" s="222" t="s">
        <v>19</v>
      </c>
      <c r="N295" s="223" t="s">
        <v>40</v>
      </c>
      <c r="O295" s="86"/>
      <c r="P295" s="224">
        <f>O295*H295</f>
        <v>0</v>
      </c>
      <c r="Q295" s="224">
        <v>0.00023000000000000001</v>
      </c>
      <c r="R295" s="224">
        <f>Q295*H295</f>
        <v>0.0034499999999999999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262</v>
      </c>
      <c r="AT295" s="226" t="s">
        <v>151</v>
      </c>
      <c r="AU295" s="226" t="s">
        <v>78</v>
      </c>
      <c r="AY295" s="19" t="s">
        <v>149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76</v>
      </c>
      <c r="BK295" s="227">
        <f>ROUND(I295*H295,2)</f>
        <v>0</v>
      </c>
      <c r="BL295" s="19" t="s">
        <v>262</v>
      </c>
      <c r="BM295" s="226" t="s">
        <v>1637</v>
      </c>
    </row>
    <row r="296" s="2" customFormat="1">
      <c r="A296" s="40"/>
      <c r="B296" s="41"/>
      <c r="C296" s="42"/>
      <c r="D296" s="228" t="s">
        <v>162</v>
      </c>
      <c r="E296" s="42"/>
      <c r="F296" s="229" t="s">
        <v>1638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162</v>
      </c>
      <c r="AU296" s="19" t="s">
        <v>78</v>
      </c>
    </row>
    <row r="297" s="2" customFormat="1" ht="16.5" customHeight="1">
      <c r="A297" s="40"/>
      <c r="B297" s="41"/>
      <c r="C297" s="267" t="s">
        <v>1009</v>
      </c>
      <c r="D297" s="267" t="s">
        <v>246</v>
      </c>
      <c r="E297" s="268" t="s">
        <v>1639</v>
      </c>
      <c r="F297" s="269" t="s">
        <v>1640</v>
      </c>
      <c r="G297" s="270" t="s">
        <v>191</v>
      </c>
      <c r="H297" s="271">
        <v>17.25</v>
      </c>
      <c r="I297" s="272"/>
      <c r="J297" s="273">
        <f>ROUND(I297*H297,2)</f>
        <v>0</v>
      </c>
      <c r="K297" s="269" t="s">
        <v>160</v>
      </c>
      <c r="L297" s="274"/>
      <c r="M297" s="275" t="s">
        <v>19</v>
      </c>
      <c r="N297" s="276" t="s">
        <v>40</v>
      </c>
      <c r="O297" s="86"/>
      <c r="P297" s="224">
        <f>O297*H297</f>
        <v>0</v>
      </c>
      <c r="Q297" s="224">
        <v>0.00063000000000000003</v>
      </c>
      <c r="R297" s="224">
        <f>Q297*H297</f>
        <v>0.0108675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349</v>
      </c>
      <c r="AT297" s="226" t="s">
        <v>246</v>
      </c>
      <c r="AU297" s="226" t="s">
        <v>78</v>
      </c>
      <c r="AY297" s="19" t="s">
        <v>149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76</v>
      </c>
      <c r="BK297" s="227">
        <f>ROUND(I297*H297,2)</f>
        <v>0</v>
      </c>
      <c r="BL297" s="19" t="s">
        <v>262</v>
      </c>
      <c r="BM297" s="226" t="s">
        <v>1641</v>
      </c>
    </row>
    <row r="298" s="14" customFormat="1">
      <c r="A298" s="14"/>
      <c r="B298" s="244"/>
      <c r="C298" s="245"/>
      <c r="D298" s="235" t="s">
        <v>164</v>
      </c>
      <c r="E298" s="245"/>
      <c r="F298" s="247" t="s">
        <v>1642</v>
      </c>
      <c r="G298" s="245"/>
      <c r="H298" s="248">
        <v>17.25</v>
      </c>
      <c r="I298" s="249"/>
      <c r="J298" s="245"/>
      <c r="K298" s="245"/>
      <c r="L298" s="250"/>
      <c r="M298" s="293"/>
      <c r="N298" s="294"/>
      <c r="O298" s="294"/>
      <c r="P298" s="294"/>
      <c r="Q298" s="294"/>
      <c r="R298" s="294"/>
      <c r="S298" s="294"/>
      <c r="T298" s="29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164</v>
      </c>
      <c r="AU298" s="254" t="s">
        <v>78</v>
      </c>
      <c r="AV298" s="14" t="s">
        <v>78</v>
      </c>
      <c r="AW298" s="14" t="s">
        <v>4</v>
      </c>
      <c r="AX298" s="14" t="s">
        <v>76</v>
      </c>
      <c r="AY298" s="254" t="s">
        <v>149</v>
      </c>
    </row>
    <row r="299" s="2" customFormat="1" ht="6.96" customHeight="1">
      <c r="A299" s="40"/>
      <c r="B299" s="61"/>
      <c r="C299" s="62"/>
      <c r="D299" s="62"/>
      <c r="E299" s="62"/>
      <c r="F299" s="62"/>
      <c r="G299" s="62"/>
      <c r="H299" s="62"/>
      <c r="I299" s="62"/>
      <c r="J299" s="62"/>
      <c r="K299" s="62"/>
      <c r="L299" s="46"/>
      <c r="M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</sheetData>
  <sheetProtection sheet="1" autoFilter="0" formatColumns="0" formatRows="0" objects="1" scenarios="1" spinCount="100000" saltValue="9uelhTe4OmWu7CB/c8rHXLpPuWeOCnQPqpN9bEC+7ByCEjnoTz0BFjVjR4q7TRt4YOSk/m3bsYEsVy7IKdqNcA==" hashValue="L8hP++AC5eT1JlIpYLNEgB/ntvxQw3LUh/D9ghfpSo+aDGgp9fljku45GsOG/V8mhMy//OZL8gzcLR+r0lsH5Q==" algorithmName="SHA-512" password="CC35"/>
  <autoFilter ref="C97:K2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115101221"/>
    <hyperlink ref="F105" r:id="rId2" display="https://podminky.urs.cz/item/CS_URS_2024_01/115101321"/>
    <hyperlink ref="F107" r:id="rId3" display="https://podminky.urs.cz/item/CS_URS_2024_01/132154205"/>
    <hyperlink ref="F115" r:id="rId4" display="https://podminky.urs.cz/item/CS_URS_2024_01/132254205"/>
    <hyperlink ref="F118" r:id="rId5" display="https://podminky.urs.cz/item/CS_URS_2024_01/133154102"/>
    <hyperlink ref="F124" r:id="rId6" display="https://podminky.urs.cz/item/CS_URS_2024_01/133254102"/>
    <hyperlink ref="F127" r:id="rId7" display="https://podminky.urs.cz/item/CS_URS_2024_01/151101102"/>
    <hyperlink ref="F130" r:id="rId8" display="https://podminky.urs.cz/item/CS_URS_2024_01/151101112"/>
    <hyperlink ref="F132" r:id="rId9" display="https://podminky.urs.cz/item/CS_URS_2024_01/151811133"/>
    <hyperlink ref="F137" r:id="rId10" display="https://podminky.urs.cz/item/CS_URS_2024_01/151811233"/>
    <hyperlink ref="F139" r:id="rId11" display="https://podminky.urs.cz/item/CS_URS_2024_01/162451106"/>
    <hyperlink ref="F144" r:id="rId12" display="https://podminky.urs.cz/item/CS_URS_2024_01/167151111"/>
    <hyperlink ref="F147" r:id="rId13" display="https://podminky.urs.cz/item/CS_URS_2024_01/174151101"/>
    <hyperlink ref="F154" r:id="rId14" display="https://podminky.urs.cz/item/CS_URS_2024_01/175151101"/>
    <hyperlink ref="F160" r:id="rId15" display="https://podminky.urs.cz/item/CS_URS_2024_01/359901111"/>
    <hyperlink ref="F164" r:id="rId16" display="https://podminky.urs.cz/item/CS_URS_2024_01/451541111"/>
    <hyperlink ref="F166" r:id="rId17" display="https://podminky.urs.cz/item/CS_URS_2024_01/451573111"/>
    <hyperlink ref="F169" r:id="rId18" display="https://podminky.urs.cz/item/CS_URS_2024_01/452321131"/>
    <hyperlink ref="F171" r:id="rId19" display="https://podminky.urs.cz/item/CS_URS_2024_01/452368211"/>
    <hyperlink ref="F175" r:id="rId20" display="https://podminky.urs.cz/item/CS_URS_2024_01/564861111"/>
    <hyperlink ref="F177" r:id="rId21" display="https://podminky.urs.cz/item/CS_URS_2024_01/564952111"/>
    <hyperlink ref="F182" r:id="rId22" display="https://podminky.urs.cz/item/CS_URS_2024_01/631311137"/>
    <hyperlink ref="F186" r:id="rId23" display="https://podminky.urs.cz/item/CS_URS_2024_01/810391811"/>
    <hyperlink ref="F188" r:id="rId24" display="https://podminky.urs.cz/item/CS_URS_2024_01/837375121"/>
    <hyperlink ref="F194" r:id="rId25" display="https://podminky.urs.cz/item/CS_URS_2024_01/871353121"/>
    <hyperlink ref="F202" r:id="rId26" display="https://podminky.urs.cz/item/CS_URS_2024_01/871370320"/>
    <hyperlink ref="F205" r:id="rId27" display="https://podminky.urs.cz/item/CS_URS_2024_01/877370320"/>
    <hyperlink ref="F208" r:id="rId28" display="https://podminky.urs.cz/item/CS_URS_2024_01/890131852"/>
    <hyperlink ref="F211" r:id="rId29" display="https://podminky.urs.cz/item/CS_URS_2024_01/892351111"/>
    <hyperlink ref="F214" r:id="rId30" display="https://podminky.urs.cz/item/CS_URS_2024_01/892372111"/>
    <hyperlink ref="F216" r:id="rId31" display="https://podminky.urs.cz/item/CS_URS_2024_01/892381111"/>
    <hyperlink ref="F220" r:id="rId32" display="https://podminky.urs.cz/item/CS_URS_2024_01/894410103"/>
    <hyperlink ref="F223" r:id="rId33" display="https://podminky.urs.cz/item/CS_URS_2024_01/894411121"/>
    <hyperlink ref="F235" r:id="rId34" display="https://podminky.urs.cz/item/CS_URS_2024_01/899101211"/>
    <hyperlink ref="F237" r:id="rId35" display="https://podminky.urs.cz/item/CS_URS_2024_01/899104112"/>
    <hyperlink ref="F240" r:id="rId36" display="https://podminky.urs.cz/item/CS_URS_2024_01/899722112"/>
    <hyperlink ref="F271" r:id="rId37" display="https://podminky.urs.cz/item/CS_URS_2024_01/899132121"/>
    <hyperlink ref="F273" r:id="rId38" display="https://podminky.urs.cz/item/CS_URS_2024_01/899132122"/>
    <hyperlink ref="F282" r:id="rId39" display="https://podminky.urs.cz/item/CS_URS_2024_01/919794441"/>
    <hyperlink ref="F289" r:id="rId40" display="https://podminky.urs.cz/item/CS_URS_2024_01/997013871"/>
    <hyperlink ref="F292" r:id="rId41" display="https://podminky.urs.cz/item/CS_URS_2024_01/998274101"/>
    <hyperlink ref="F296" r:id="rId42" display="https://podminky.urs.cz/item/CS_URS_2024_01/711159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1643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ROUND((SUM(BE95:BE248)),  2)</f>
        <v>0</v>
      </c>
      <c r="G35" s="40"/>
      <c r="H35" s="40"/>
      <c r="I35" s="160">
        <v>0.20999999999999999</v>
      </c>
      <c r="J35" s="159">
        <f>ROUND(((SUM(BE95:BE248))*I35),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ROUND((SUM(BF95:BF248)),  2)</f>
        <v>0</v>
      </c>
      <c r="G36" s="40"/>
      <c r="H36" s="40"/>
      <c r="I36" s="160">
        <v>0.14999999999999999</v>
      </c>
      <c r="J36" s="159">
        <f>ROUND(((SUM(BF95:BF248))*I36),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ROUND((SUM(BG95:BG248)),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ROUND((SUM(BH95:BH248)),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ROUND((SUM(BI95:BI248)),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401-1 - PŘÍPOJKY V+K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122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123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636</v>
      </c>
      <c r="E66" s="185"/>
      <c r="F66" s="185"/>
      <c r="G66" s="185"/>
      <c r="H66" s="185"/>
      <c r="I66" s="185"/>
      <c r="J66" s="186">
        <f>J137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124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125</v>
      </c>
      <c r="E68" s="185"/>
      <c r="F68" s="185"/>
      <c r="G68" s="185"/>
      <c r="H68" s="185"/>
      <c r="I68" s="185"/>
      <c r="J68" s="186">
        <f>J151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126</v>
      </c>
      <c r="E69" s="185"/>
      <c r="F69" s="185"/>
      <c r="G69" s="185"/>
      <c r="H69" s="185"/>
      <c r="I69" s="185"/>
      <c r="J69" s="186">
        <f>J176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127</v>
      </c>
      <c r="E70" s="185"/>
      <c r="F70" s="185"/>
      <c r="G70" s="185"/>
      <c r="H70" s="185"/>
      <c r="I70" s="185"/>
      <c r="J70" s="186">
        <f>J190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128</v>
      </c>
      <c r="E71" s="185"/>
      <c r="F71" s="185"/>
      <c r="G71" s="185"/>
      <c r="H71" s="185"/>
      <c r="I71" s="185"/>
      <c r="J71" s="186">
        <f>J200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638</v>
      </c>
      <c r="E72" s="185"/>
      <c r="F72" s="185"/>
      <c r="G72" s="185"/>
      <c r="H72" s="185"/>
      <c r="I72" s="185"/>
      <c r="J72" s="186">
        <f>J205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639</v>
      </c>
      <c r="E73" s="185"/>
      <c r="F73" s="185"/>
      <c r="G73" s="185"/>
      <c r="H73" s="185"/>
      <c r="I73" s="185"/>
      <c r="J73" s="186">
        <f>J244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134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Oprava povrchu komunikací, výměna vodovodu a oprava kanalizace v Klatovech 2024, 5. část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115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401-1 - PŘÍPOJKY V+K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10. 4. 2024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30</v>
      </c>
      <c r="J91" s="38" t="str">
        <f>E23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IF(E20="","",E20)</f>
        <v>Vyplň údaj</v>
      </c>
      <c r="G92" s="42"/>
      <c r="H92" s="42"/>
      <c r="I92" s="34" t="s">
        <v>32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135</v>
      </c>
      <c r="D94" s="191" t="s">
        <v>54</v>
      </c>
      <c r="E94" s="191" t="s">
        <v>50</v>
      </c>
      <c r="F94" s="191" t="s">
        <v>51</v>
      </c>
      <c r="G94" s="191" t="s">
        <v>136</v>
      </c>
      <c r="H94" s="191" t="s">
        <v>137</v>
      </c>
      <c r="I94" s="191" t="s">
        <v>138</v>
      </c>
      <c r="J94" s="191" t="s">
        <v>120</v>
      </c>
      <c r="K94" s="192" t="s">
        <v>139</v>
      </c>
      <c r="L94" s="193"/>
      <c r="M94" s="94" t="s">
        <v>19</v>
      </c>
      <c r="N94" s="95" t="s">
        <v>39</v>
      </c>
      <c r="O94" s="95" t="s">
        <v>140</v>
      </c>
      <c r="P94" s="95" t="s">
        <v>141</v>
      </c>
      <c r="Q94" s="95" t="s">
        <v>142</v>
      </c>
      <c r="R94" s="95" t="s">
        <v>143</v>
      </c>
      <c r="S94" s="95" t="s">
        <v>144</v>
      </c>
      <c r="T94" s="96" t="s">
        <v>145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146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120.21870129999999</v>
      </c>
      <c r="S95" s="98"/>
      <c r="T95" s="197">
        <f>T96</f>
        <v>9.3887999999999998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121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147</v>
      </c>
      <c r="F96" s="202" t="s">
        <v>148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P97+P137+P141+P151+P176+P190+P200+P205+P244</f>
        <v>0</v>
      </c>
      <c r="Q96" s="207"/>
      <c r="R96" s="208">
        <f>R97+R137+R141+R151+R176+R190+R200+R205+R244</f>
        <v>120.21870129999999</v>
      </c>
      <c r="S96" s="207"/>
      <c r="T96" s="209">
        <f>T97+T137+T141+T151+T176+T190+T200+T205+T244</f>
        <v>9.3887999999999998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76</v>
      </c>
      <c r="AT96" s="211" t="s">
        <v>68</v>
      </c>
      <c r="AU96" s="211" t="s">
        <v>69</v>
      </c>
      <c r="AY96" s="210" t="s">
        <v>149</v>
      </c>
      <c r="BK96" s="212">
        <f>BK97+BK137+BK141+BK151+BK176+BK190+BK200+BK205+BK244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76</v>
      </c>
      <c r="F97" s="213" t="s">
        <v>150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SUM(P98:P136)</f>
        <v>0</v>
      </c>
      <c r="Q97" s="207"/>
      <c r="R97" s="208">
        <f>SUM(R98:R136)</f>
        <v>103.5946608</v>
      </c>
      <c r="S97" s="207"/>
      <c r="T97" s="209">
        <f>SUM(T98:T136)</f>
        <v>9.3887999999999998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76</v>
      </c>
      <c r="AY97" s="210" t="s">
        <v>149</v>
      </c>
      <c r="BK97" s="212">
        <f>SUM(BK98:BK136)</f>
        <v>0</v>
      </c>
    </row>
    <row r="98" s="2" customFormat="1" ht="37.8" customHeight="1">
      <c r="A98" s="40"/>
      <c r="B98" s="41"/>
      <c r="C98" s="215" t="s">
        <v>76</v>
      </c>
      <c r="D98" s="215" t="s">
        <v>151</v>
      </c>
      <c r="E98" s="216" t="s">
        <v>1644</v>
      </c>
      <c r="F98" s="217" t="s">
        <v>1645</v>
      </c>
      <c r="G98" s="218" t="s">
        <v>159</v>
      </c>
      <c r="H98" s="219">
        <v>8</v>
      </c>
      <c r="I98" s="220"/>
      <c r="J98" s="221">
        <f>ROUND(I98*H98,2)</f>
        <v>0</v>
      </c>
      <c r="K98" s="217" t="s">
        <v>160</v>
      </c>
      <c r="L98" s="46"/>
      <c r="M98" s="222" t="s">
        <v>19</v>
      </c>
      <c r="N98" s="223" t="s">
        <v>40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0.26000000000000001</v>
      </c>
      <c r="T98" s="225">
        <f>S98*H98</f>
        <v>2.0800000000000001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155</v>
      </c>
      <c r="AT98" s="226" t="s">
        <v>151</v>
      </c>
      <c r="AU98" s="226" t="s">
        <v>78</v>
      </c>
      <c r="AY98" s="19" t="s">
        <v>149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76</v>
      </c>
      <c r="BK98" s="227">
        <f>ROUND(I98*H98,2)</f>
        <v>0</v>
      </c>
      <c r="BL98" s="19" t="s">
        <v>155</v>
      </c>
      <c r="BM98" s="226" t="s">
        <v>1646</v>
      </c>
    </row>
    <row r="99" s="2" customFormat="1">
      <c r="A99" s="40"/>
      <c r="B99" s="41"/>
      <c r="C99" s="42"/>
      <c r="D99" s="228" t="s">
        <v>162</v>
      </c>
      <c r="E99" s="42"/>
      <c r="F99" s="229" t="s">
        <v>1647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162</v>
      </c>
      <c r="AU99" s="19" t="s">
        <v>78</v>
      </c>
    </row>
    <row r="100" s="2" customFormat="1" ht="37.8" customHeight="1">
      <c r="A100" s="40"/>
      <c r="B100" s="41"/>
      <c r="C100" s="215" t="s">
        <v>78</v>
      </c>
      <c r="D100" s="215" t="s">
        <v>151</v>
      </c>
      <c r="E100" s="216" t="s">
        <v>1648</v>
      </c>
      <c r="F100" s="217" t="s">
        <v>641</v>
      </c>
      <c r="G100" s="218" t="s">
        <v>159</v>
      </c>
      <c r="H100" s="219">
        <v>7.4000000000000004</v>
      </c>
      <c r="I100" s="220"/>
      <c r="J100" s="221">
        <f>ROUND(I100*H100,2)</f>
        <v>0</v>
      </c>
      <c r="K100" s="217" t="s">
        <v>160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0.26000000000000001</v>
      </c>
      <c r="T100" s="225">
        <f>S100*H100</f>
        <v>1.9240000000000002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78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1649</v>
      </c>
    </row>
    <row r="101" s="2" customFormat="1">
      <c r="A101" s="40"/>
      <c r="B101" s="41"/>
      <c r="C101" s="42"/>
      <c r="D101" s="228" t="s">
        <v>162</v>
      </c>
      <c r="E101" s="42"/>
      <c r="F101" s="229" t="s">
        <v>1650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78</v>
      </c>
    </row>
    <row r="102" s="14" customFormat="1">
      <c r="A102" s="14"/>
      <c r="B102" s="244"/>
      <c r="C102" s="245"/>
      <c r="D102" s="235" t="s">
        <v>164</v>
      </c>
      <c r="E102" s="246" t="s">
        <v>19</v>
      </c>
      <c r="F102" s="247" t="s">
        <v>1651</v>
      </c>
      <c r="G102" s="245"/>
      <c r="H102" s="248">
        <v>7.4000000000000004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164</v>
      </c>
      <c r="AU102" s="254" t="s">
        <v>78</v>
      </c>
      <c r="AV102" s="14" t="s">
        <v>78</v>
      </c>
      <c r="AW102" s="14" t="s">
        <v>31</v>
      </c>
      <c r="AX102" s="14" t="s">
        <v>76</v>
      </c>
      <c r="AY102" s="254" t="s">
        <v>149</v>
      </c>
    </row>
    <row r="103" s="2" customFormat="1" ht="33" customHeight="1">
      <c r="A103" s="40"/>
      <c r="B103" s="41"/>
      <c r="C103" s="215" t="s">
        <v>167</v>
      </c>
      <c r="D103" s="215" t="s">
        <v>151</v>
      </c>
      <c r="E103" s="216" t="s">
        <v>643</v>
      </c>
      <c r="F103" s="217" t="s">
        <v>644</v>
      </c>
      <c r="G103" s="218" t="s">
        <v>159</v>
      </c>
      <c r="H103" s="219">
        <v>7.5999999999999996</v>
      </c>
      <c r="I103" s="220"/>
      <c r="J103" s="221">
        <f>ROUND(I103*H103,2)</f>
        <v>0</v>
      </c>
      <c r="K103" s="217" t="s">
        <v>160</v>
      </c>
      <c r="L103" s="46"/>
      <c r="M103" s="222" t="s">
        <v>19</v>
      </c>
      <c r="N103" s="223" t="s">
        <v>40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0.098000000000000004</v>
      </c>
      <c r="T103" s="225">
        <f>S103*H103</f>
        <v>0.74480000000000002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155</v>
      </c>
      <c r="AT103" s="226" t="s">
        <v>151</v>
      </c>
      <c r="AU103" s="226" t="s">
        <v>78</v>
      </c>
      <c r="AY103" s="19" t="s">
        <v>149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76</v>
      </c>
      <c r="BK103" s="227">
        <f>ROUND(I103*H103,2)</f>
        <v>0</v>
      </c>
      <c r="BL103" s="19" t="s">
        <v>155</v>
      </c>
      <c r="BM103" s="226" t="s">
        <v>1652</v>
      </c>
    </row>
    <row r="104" s="2" customFormat="1">
      <c r="A104" s="40"/>
      <c r="B104" s="41"/>
      <c r="C104" s="42"/>
      <c r="D104" s="228" t="s">
        <v>162</v>
      </c>
      <c r="E104" s="42"/>
      <c r="F104" s="229" t="s">
        <v>646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162</v>
      </c>
      <c r="AU104" s="19" t="s">
        <v>78</v>
      </c>
    </row>
    <row r="105" s="14" customFormat="1">
      <c r="A105" s="14"/>
      <c r="B105" s="244"/>
      <c r="C105" s="245"/>
      <c r="D105" s="235" t="s">
        <v>164</v>
      </c>
      <c r="E105" s="246" t="s">
        <v>19</v>
      </c>
      <c r="F105" s="247" t="s">
        <v>1653</v>
      </c>
      <c r="G105" s="245"/>
      <c r="H105" s="248">
        <v>7.5999999999999996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164</v>
      </c>
      <c r="AU105" s="254" t="s">
        <v>78</v>
      </c>
      <c r="AV105" s="14" t="s">
        <v>78</v>
      </c>
      <c r="AW105" s="14" t="s">
        <v>31</v>
      </c>
      <c r="AX105" s="14" t="s">
        <v>76</v>
      </c>
      <c r="AY105" s="254" t="s">
        <v>149</v>
      </c>
    </row>
    <row r="106" s="2" customFormat="1" ht="24.15" customHeight="1">
      <c r="A106" s="40"/>
      <c r="B106" s="41"/>
      <c r="C106" s="215" t="s">
        <v>155</v>
      </c>
      <c r="D106" s="215" t="s">
        <v>151</v>
      </c>
      <c r="E106" s="216" t="s">
        <v>189</v>
      </c>
      <c r="F106" s="217" t="s">
        <v>655</v>
      </c>
      <c r="G106" s="218" t="s">
        <v>191</v>
      </c>
      <c r="H106" s="219">
        <v>16</v>
      </c>
      <c r="I106" s="220"/>
      <c r="J106" s="221">
        <f>ROUND(I106*H106,2)</f>
        <v>0</v>
      </c>
      <c r="K106" s="217" t="s">
        <v>160</v>
      </c>
      <c r="L106" s="46"/>
      <c r="M106" s="222" t="s">
        <v>19</v>
      </c>
      <c r="N106" s="223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0.28999999999999998</v>
      </c>
      <c r="T106" s="225">
        <f>S106*H106</f>
        <v>4.6399999999999997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155</v>
      </c>
      <c r="AT106" s="226" t="s">
        <v>151</v>
      </c>
      <c r="AU106" s="226" t="s">
        <v>78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1654</v>
      </c>
    </row>
    <row r="107" s="2" customFormat="1">
      <c r="A107" s="40"/>
      <c r="B107" s="41"/>
      <c r="C107" s="42"/>
      <c r="D107" s="228" t="s">
        <v>162</v>
      </c>
      <c r="E107" s="42"/>
      <c r="F107" s="229" t="s">
        <v>193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162</v>
      </c>
      <c r="AU107" s="19" t="s">
        <v>78</v>
      </c>
    </row>
    <row r="108" s="14" customFormat="1">
      <c r="A108" s="14"/>
      <c r="B108" s="244"/>
      <c r="C108" s="245"/>
      <c r="D108" s="235" t="s">
        <v>164</v>
      </c>
      <c r="E108" s="246" t="s">
        <v>19</v>
      </c>
      <c r="F108" s="247" t="s">
        <v>1655</v>
      </c>
      <c r="G108" s="245"/>
      <c r="H108" s="248">
        <v>16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164</v>
      </c>
      <c r="AU108" s="254" t="s">
        <v>78</v>
      </c>
      <c r="AV108" s="14" t="s">
        <v>78</v>
      </c>
      <c r="AW108" s="14" t="s">
        <v>31</v>
      </c>
      <c r="AX108" s="14" t="s">
        <v>76</v>
      </c>
      <c r="AY108" s="254" t="s">
        <v>149</v>
      </c>
    </row>
    <row r="109" s="2" customFormat="1" ht="33" customHeight="1">
      <c r="A109" s="40"/>
      <c r="B109" s="41"/>
      <c r="C109" s="215" t="s">
        <v>180</v>
      </c>
      <c r="D109" s="215" t="s">
        <v>151</v>
      </c>
      <c r="E109" s="216" t="s">
        <v>683</v>
      </c>
      <c r="F109" s="217" t="s">
        <v>684</v>
      </c>
      <c r="G109" s="218" t="s">
        <v>107</v>
      </c>
      <c r="H109" s="219">
        <v>50.030000000000001</v>
      </c>
      <c r="I109" s="220"/>
      <c r="J109" s="221">
        <f>ROUND(I109*H109,2)</f>
        <v>0</v>
      </c>
      <c r="K109" s="217" t="s">
        <v>160</v>
      </c>
      <c r="L109" s="46"/>
      <c r="M109" s="222" t="s">
        <v>19</v>
      </c>
      <c r="N109" s="223" t="s">
        <v>40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155</v>
      </c>
      <c r="AT109" s="226" t="s">
        <v>151</v>
      </c>
      <c r="AU109" s="226" t="s">
        <v>78</v>
      </c>
      <c r="AY109" s="19" t="s">
        <v>149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76</v>
      </c>
      <c r="BK109" s="227">
        <f>ROUND(I109*H109,2)</f>
        <v>0</v>
      </c>
      <c r="BL109" s="19" t="s">
        <v>155</v>
      </c>
      <c r="BM109" s="226" t="s">
        <v>1656</v>
      </c>
    </row>
    <row r="110" s="2" customFormat="1">
      <c r="A110" s="40"/>
      <c r="B110" s="41"/>
      <c r="C110" s="42"/>
      <c r="D110" s="228" t="s">
        <v>162</v>
      </c>
      <c r="E110" s="42"/>
      <c r="F110" s="229" t="s">
        <v>686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162</v>
      </c>
      <c r="AU110" s="19" t="s">
        <v>78</v>
      </c>
    </row>
    <row r="111" s="14" customFormat="1">
      <c r="A111" s="14"/>
      <c r="B111" s="244"/>
      <c r="C111" s="245"/>
      <c r="D111" s="235" t="s">
        <v>164</v>
      </c>
      <c r="E111" s="246" t="s">
        <v>19</v>
      </c>
      <c r="F111" s="247" t="s">
        <v>1657</v>
      </c>
      <c r="G111" s="245"/>
      <c r="H111" s="248">
        <v>91.049999999999997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164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149</v>
      </c>
    </row>
    <row r="112" s="14" customFormat="1">
      <c r="A112" s="14"/>
      <c r="B112" s="244"/>
      <c r="C112" s="245"/>
      <c r="D112" s="235" t="s">
        <v>164</v>
      </c>
      <c r="E112" s="246" t="s">
        <v>19</v>
      </c>
      <c r="F112" s="247" t="s">
        <v>1658</v>
      </c>
      <c r="G112" s="245"/>
      <c r="H112" s="248">
        <v>9.0099999999999998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164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149</v>
      </c>
    </row>
    <row r="113" s="15" customFormat="1">
      <c r="A113" s="15"/>
      <c r="B113" s="255"/>
      <c r="C113" s="256"/>
      <c r="D113" s="235" t="s">
        <v>164</v>
      </c>
      <c r="E113" s="257" t="s">
        <v>19</v>
      </c>
      <c r="F113" s="258" t="s">
        <v>166</v>
      </c>
      <c r="G113" s="256"/>
      <c r="H113" s="259">
        <v>100.06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164</v>
      </c>
      <c r="AU113" s="265" t="s">
        <v>78</v>
      </c>
      <c r="AV113" s="15" t="s">
        <v>155</v>
      </c>
      <c r="AW113" s="15" t="s">
        <v>31</v>
      </c>
      <c r="AX113" s="15" t="s">
        <v>69</v>
      </c>
      <c r="AY113" s="265" t="s">
        <v>149</v>
      </c>
    </row>
    <row r="114" s="14" customFormat="1">
      <c r="A114" s="14"/>
      <c r="B114" s="244"/>
      <c r="C114" s="245"/>
      <c r="D114" s="235" t="s">
        <v>164</v>
      </c>
      <c r="E114" s="246" t="s">
        <v>19</v>
      </c>
      <c r="F114" s="247" t="s">
        <v>1659</v>
      </c>
      <c r="G114" s="245"/>
      <c r="H114" s="248">
        <v>50.030000000000001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164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149</v>
      </c>
    </row>
    <row r="115" s="2" customFormat="1" ht="24.15" customHeight="1">
      <c r="A115" s="40"/>
      <c r="B115" s="41"/>
      <c r="C115" s="215" t="s">
        <v>188</v>
      </c>
      <c r="D115" s="215" t="s">
        <v>151</v>
      </c>
      <c r="E115" s="216" t="s">
        <v>692</v>
      </c>
      <c r="F115" s="217" t="s">
        <v>693</v>
      </c>
      <c r="G115" s="218" t="s">
        <v>107</v>
      </c>
      <c r="H115" s="219">
        <v>50.030000000000001</v>
      </c>
      <c r="I115" s="220"/>
      <c r="J115" s="221">
        <f>ROUND(I115*H115,2)</f>
        <v>0</v>
      </c>
      <c r="K115" s="217" t="s">
        <v>160</v>
      </c>
      <c r="L115" s="46"/>
      <c r="M115" s="222" t="s">
        <v>19</v>
      </c>
      <c r="N115" s="223" t="s">
        <v>40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155</v>
      </c>
      <c r="AT115" s="226" t="s">
        <v>151</v>
      </c>
      <c r="AU115" s="226" t="s">
        <v>78</v>
      </c>
      <c r="AY115" s="19" t="s">
        <v>149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76</v>
      </c>
      <c r="BK115" s="227">
        <f>ROUND(I115*H115,2)</f>
        <v>0</v>
      </c>
      <c r="BL115" s="19" t="s">
        <v>155</v>
      </c>
      <c r="BM115" s="226" t="s">
        <v>1660</v>
      </c>
    </row>
    <row r="116" s="2" customFormat="1">
      <c r="A116" s="40"/>
      <c r="B116" s="41"/>
      <c r="C116" s="42"/>
      <c r="D116" s="228" t="s">
        <v>162</v>
      </c>
      <c r="E116" s="42"/>
      <c r="F116" s="229" t="s">
        <v>695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162</v>
      </c>
      <c r="AU116" s="19" t="s">
        <v>78</v>
      </c>
    </row>
    <row r="117" s="2" customFormat="1" ht="24.15" customHeight="1">
      <c r="A117" s="40"/>
      <c r="B117" s="41"/>
      <c r="C117" s="215" t="s">
        <v>196</v>
      </c>
      <c r="D117" s="215" t="s">
        <v>151</v>
      </c>
      <c r="E117" s="216" t="s">
        <v>701</v>
      </c>
      <c r="F117" s="217" t="s">
        <v>702</v>
      </c>
      <c r="G117" s="218" t="s">
        <v>107</v>
      </c>
      <c r="H117" s="219">
        <v>6</v>
      </c>
      <c r="I117" s="220"/>
      <c r="J117" s="221">
        <f>ROUND(I117*H117,2)</f>
        <v>0</v>
      </c>
      <c r="K117" s="217" t="s">
        <v>160</v>
      </c>
      <c r="L117" s="46"/>
      <c r="M117" s="222" t="s">
        <v>19</v>
      </c>
      <c r="N117" s="223" t="s">
        <v>40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155</v>
      </c>
      <c r="AT117" s="226" t="s">
        <v>151</v>
      </c>
      <c r="AU117" s="226" t="s">
        <v>78</v>
      </c>
      <c r="AY117" s="19" t="s">
        <v>149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76</v>
      </c>
      <c r="BK117" s="227">
        <f>ROUND(I117*H117,2)</f>
        <v>0</v>
      </c>
      <c r="BL117" s="19" t="s">
        <v>155</v>
      </c>
      <c r="BM117" s="226" t="s">
        <v>1661</v>
      </c>
    </row>
    <row r="118" s="2" customFormat="1">
      <c r="A118" s="40"/>
      <c r="B118" s="41"/>
      <c r="C118" s="42"/>
      <c r="D118" s="228" t="s">
        <v>162</v>
      </c>
      <c r="E118" s="42"/>
      <c r="F118" s="229" t="s">
        <v>704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162</v>
      </c>
      <c r="AU118" s="19" t="s">
        <v>78</v>
      </c>
    </row>
    <row r="119" s="2" customFormat="1" ht="16.5" customHeight="1">
      <c r="A119" s="40"/>
      <c r="B119" s="41"/>
      <c r="C119" s="215" t="s">
        <v>203</v>
      </c>
      <c r="D119" s="215" t="s">
        <v>151</v>
      </c>
      <c r="E119" s="216" t="s">
        <v>705</v>
      </c>
      <c r="F119" s="217" t="s">
        <v>706</v>
      </c>
      <c r="G119" s="218" t="s">
        <v>154</v>
      </c>
      <c r="H119" s="219">
        <v>19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40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155</v>
      </c>
      <c r="AT119" s="226" t="s">
        <v>151</v>
      </c>
      <c r="AU119" s="226" t="s">
        <v>78</v>
      </c>
      <c r="AY119" s="19" t="s">
        <v>149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76</v>
      </c>
      <c r="BK119" s="227">
        <f>ROUND(I119*H119,2)</f>
        <v>0</v>
      </c>
      <c r="BL119" s="19" t="s">
        <v>155</v>
      </c>
      <c r="BM119" s="226" t="s">
        <v>1662</v>
      </c>
    </row>
    <row r="120" s="2" customFormat="1" ht="21.75" customHeight="1">
      <c r="A120" s="40"/>
      <c r="B120" s="41"/>
      <c r="C120" s="215" t="s">
        <v>211</v>
      </c>
      <c r="D120" s="215" t="s">
        <v>151</v>
      </c>
      <c r="E120" s="216" t="s">
        <v>708</v>
      </c>
      <c r="F120" s="217" t="s">
        <v>709</v>
      </c>
      <c r="G120" s="218" t="s">
        <v>159</v>
      </c>
      <c r="H120" s="219">
        <v>134.12000000000001</v>
      </c>
      <c r="I120" s="220"/>
      <c r="J120" s="221">
        <f>ROUND(I120*H120,2)</f>
        <v>0</v>
      </c>
      <c r="K120" s="217" t="s">
        <v>160</v>
      </c>
      <c r="L120" s="46"/>
      <c r="M120" s="222" t="s">
        <v>19</v>
      </c>
      <c r="N120" s="223" t="s">
        <v>40</v>
      </c>
      <c r="O120" s="86"/>
      <c r="P120" s="224">
        <f>O120*H120</f>
        <v>0</v>
      </c>
      <c r="Q120" s="224">
        <v>0.00084000000000000003</v>
      </c>
      <c r="R120" s="224">
        <f>Q120*H120</f>
        <v>0.11266080000000001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155</v>
      </c>
      <c r="AT120" s="226" t="s">
        <v>151</v>
      </c>
      <c r="AU120" s="226" t="s">
        <v>78</v>
      </c>
      <c r="AY120" s="19" t="s">
        <v>149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76</v>
      </c>
      <c r="BK120" s="227">
        <f>ROUND(I120*H120,2)</f>
        <v>0</v>
      </c>
      <c r="BL120" s="19" t="s">
        <v>155</v>
      </c>
      <c r="BM120" s="226" t="s">
        <v>1663</v>
      </c>
    </row>
    <row r="121" s="2" customFormat="1">
      <c r="A121" s="40"/>
      <c r="B121" s="41"/>
      <c r="C121" s="42"/>
      <c r="D121" s="228" t="s">
        <v>162</v>
      </c>
      <c r="E121" s="42"/>
      <c r="F121" s="229" t="s">
        <v>711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78</v>
      </c>
    </row>
    <row r="122" s="14" customFormat="1">
      <c r="A122" s="14"/>
      <c r="B122" s="244"/>
      <c r="C122" s="245"/>
      <c r="D122" s="235" t="s">
        <v>164</v>
      </c>
      <c r="E122" s="246" t="s">
        <v>19</v>
      </c>
      <c r="F122" s="247" t="s">
        <v>1664</v>
      </c>
      <c r="G122" s="245"/>
      <c r="H122" s="248">
        <v>134.12000000000001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164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149</v>
      </c>
    </row>
    <row r="123" s="2" customFormat="1" ht="24.15" customHeight="1">
      <c r="A123" s="40"/>
      <c r="B123" s="41"/>
      <c r="C123" s="215" t="s">
        <v>224</v>
      </c>
      <c r="D123" s="215" t="s">
        <v>151</v>
      </c>
      <c r="E123" s="216" t="s">
        <v>713</v>
      </c>
      <c r="F123" s="217" t="s">
        <v>714</v>
      </c>
      <c r="G123" s="218" t="s">
        <v>159</v>
      </c>
      <c r="H123" s="219">
        <v>134.12000000000001</v>
      </c>
      <c r="I123" s="220"/>
      <c r="J123" s="221">
        <f>ROUND(I123*H123,2)</f>
        <v>0</v>
      </c>
      <c r="K123" s="217" t="s">
        <v>160</v>
      </c>
      <c r="L123" s="46"/>
      <c r="M123" s="222" t="s">
        <v>19</v>
      </c>
      <c r="N123" s="223" t="s">
        <v>40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155</v>
      </c>
      <c r="AT123" s="226" t="s">
        <v>151</v>
      </c>
      <c r="AU123" s="226" t="s">
        <v>78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1665</v>
      </c>
    </row>
    <row r="124" s="2" customFormat="1">
      <c r="A124" s="40"/>
      <c r="B124" s="41"/>
      <c r="C124" s="42"/>
      <c r="D124" s="228" t="s">
        <v>162</v>
      </c>
      <c r="E124" s="42"/>
      <c r="F124" s="229" t="s">
        <v>716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78</v>
      </c>
    </row>
    <row r="125" s="2" customFormat="1" ht="37.8" customHeight="1">
      <c r="A125" s="40"/>
      <c r="B125" s="41"/>
      <c r="C125" s="215" t="s">
        <v>233</v>
      </c>
      <c r="D125" s="215" t="s">
        <v>151</v>
      </c>
      <c r="E125" s="216" t="s">
        <v>731</v>
      </c>
      <c r="F125" s="217" t="s">
        <v>732</v>
      </c>
      <c r="G125" s="218" t="s">
        <v>107</v>
      </c>
      <c r="H125" s="219">
        <v>64.569999999999993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40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155</v>
      </c>
      <c r="AT125" s="226" t="s">
        <v>151</v>
      </c>
      <c r="AU125" s="226" t="s">
        <v>78</v>
      </c>
      <c r="AY125" s="19" t="s">
        <v>149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76</v>
      </c>
      <c r="BK125" s="227">
        <f>ROUND(I125*H125,2)</f>
        <v>0</v>
      </c>
      <c r="BL125" s="19" t="s">
        <v>155</v>
      </c>
      <c r="BM125" s="226" t="s">
        <v>1666</v>
      </c>
    </row>
    <row r="126" s="14" customFormat="1">
      <c r="A126" s="14"/>
      <c r="B126" s="244"/>
      <c r="C126" s="245"/>
      <c r="D126" s="235" t="s">
        <v>164</v>
      </c>
      <c r="E126" s="246" t="s">
        <v>19</v>
      </c>
      <c r="F126" s="247" t="s">
        <v>1667</v>
      </c>
      <c r="G126" s="245"/>
      <c r="H126" s="248">
        <v>64.569999999999993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164</v>
      </c>
      <c r="AU126" s="254" t="s">
        <v>78</v>
      </c>
      <c r="AV126" s="14" t="s">
        <v>78</v>
      </c>
      <c r="AW126" s="14" t="s">
        <v>31</v>
      </c>
      <c r="AX126" s="14" t="s">
        <v>76</v>
      </c>
      <c r="AY126" s="254" t="s">
        <v>149</v>
      </c>
    </row>
    <row r="127" s="2" customFormat="1" ht="24.15" customHeight="1">
      <c r="A127" s="40"/>
      <c r="B127" s="41"/>
      <c r="C127" s="215" t="s">
        <v>237</v>
      </c>
      <c r="D127" s="215" t="s">
        <v>151</v>
      </c>
      <c r="E127" s="216" t="s">
        <v>238</v>
      </c>
      <c r="F127" s="217" t="s">
        <v>239</v>
      </c>
      <c r="G127" s="218" t="s">
        <v>107</v>
      </c>
      <c r="H127" s="219">
        <v>70.980000000000004</v>
      </c>
      <c r="I127" s="220"/>
      <c r="J127" s="221">
        <f>ROUND(I127*H127,2)</f>
        <v>0</v>
      </c>
      <c r="K127" s="217" t="s">
        <v>160</v>
      </c>
      <c r="L127" s="46"/>
      <c r="M127" s="222" t="s">
        <v>19</v>
      </c>
      <c r="N127" s="223" t="s">
        <v>40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155</v>
      </c>
      <c r="AT127" s="226" t="s">
        <v>151</v>
      </c>
      <c r="AU127" s="226" t="s">
        <v>78</v>
      </c>
      <c r="AY127" s="19" t="s">
        <v>149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76</v>
      </c>
      <c r="BK127" s="227">
        <f>ROUND(I127*H127,2)</f>
        <v>0</v>
      </c>
      <c r="BL127" s="19" t="s">
        <v>155</v>
      </c>
      <c r="BM127" s="226" t="s">
        <v>1668</v>
      </c>
    </row>
    <row r="128" s="2" customFormat="1">
      <c r="A128" s="40"/>
      <c r="B128" s="41"/>
      <c r="C128" s="42"/>
      <c r="D128" s="228" t="s">
        <v>162</v>
      </c>
      <c r="E128" s="42"/>
      <c r="F128" s="229" t="s">
        <v>742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162</v>
      </c>
      <c r="AU128" s="19" t="s">
        <v>78</v>
      </c>
    </row>
    <row r="129" s="14" customFormat="1">
      <c r="A129" s="14"/>
      <c r="B129" s="244"/>
      <c r="C129" s="245"/>
      <c r="D129" s="235" t="s">
        <v>164</v>
      </c>
      <c r="E129" s="246" t="s">
        <v>19</v>
      </c>
      <c r="F129" s="247" t="s">
        <v>1669</v>
      </c>
      <c r="G129" s="245"/>
      <c r="H129" s="248">
        <v>70.980000000000004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164</v>
      </c>
      <c r="AU129" s="254" t="s">
        <v>78</v>
      </c>
      <c r="AV129" s="14" t="s">
        <v>78</v>
      </c>
      <c r="AW129" s="14" t="s">
        <v>31</v>
      </c>
      <c r="AX129" s="14" t="s">
        <v>76</v>
      </c>
      <c r="AY129" s="254" t="s">
        <v>149</v>
      </c>
    </row>
    <row r="130" s="2" customFormat="1" ht="16.5" customHeight="1">
      <c r="A130" s="40"/>
      <c r="B130" s="41"/>
      <c r="C130" s="267" t="s">
        <v>245</v>
      </c>
      <c r="D130" s="267" t="s">
        <v>246</v>
      </c>
      <c r="E130" s="268" t="s">
        <v>747</v>
      </c>
      <c r="F130" s="269" t="s">
        <v>748</v>
      </c>
      <c r="G130" s="270" t="s">
        <v>249</v>
      </c>
      <c r="H130" s="271">
        <v>63.881999999999998</v>
      </c>
      <c r="I130" s="272"/>
      <c r="J130" s="273">
        <f>ROUND(I130*H130,2)</f>
        <v>0</v>
      </c>
      <c r="K130" s="269" t="s">
        <v>160</v>
      </c>
      <c r="L130" s="274"/>
      <c r="M130" s="275" t="s">
        <v>19</v>
      </c>
      <c r="N130" s="276" t="s">
        <v>40</v>
      </c>
      <c r="O130" s="86"/>
      <c r="P130" s="224">
        <f>O130*H130</f>
        <v>0</v>
      </c>
      <c r="Q130" s="224">
        <v>1</v>
      </c>
      <c r="R130" s="224">
        <f>Q130*H130</f>
        <v>63.881999999999998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203</v>
      </c>
      <c r="AT130" s="226" t="s">
        <v>246</v>
      </c>
      <c r="AU130" s="226" t="s">
        <v>78</v>
      </c>
      <c r="AY130" s="19" t="s">
        <v>149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76</v>
      </c>
      <c r="BK130" s="227">
        <f>ROUND(I130*H130,2)</f>
        <v>0</v>
      </c>
      <c r="BL130" s="19" t="s">
        <v>155</v>
      </c>
      <c r="BM130" s="226" t="s">
        <v>1670</v>
      </c>
    </row>
    <row r="131" s="14" customFormat="1">
      <c r="A131" s="14"/>
      <c r="B131" s="244"/>
      <c r="C131" s="245"/>
      <c r="D131" s="235" t="s">
        <v>164</v>
      </c>
      <c r="E131" s="246" t="s">
        <v>19</v>
      </c>
      <c r="F131" s="247" t="s">
        <v>1671</v>
      </c>
      <c r="G131" s="245"/>
      <c r="H131" s="248">
        <v>63.881999999999998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164</v>
      </c>
      <c r="AU131" s="254" t="s">
        <v>78</v>
      </c>
      <c r="AV131" s="14" t="s">
        <v>78</v>
      </c>
      <c r="AW131" s="14" t="s">
        <v>31</v>
      </c>
      <c r="AX131" s="14" t="s">
        <v>76</v>
      </c>
      <c r="AY131" s="254" t="s">
        <v>149</v>
      </c>
    </row>
    <row r="132" s="2" customFormat="1" ht="37.8" customHeight="1">
      <c r="A132" s="40"/>
      <c r="B132" s="41"/>
      <c r="C132" s="215" t="s">
        <v>252</v>
      </c>
      <c r="D132" s="215" t="s">
        <v>151</v>
      </c>
      <c r="E132" s="216" t="s">
        <v>751</v>
      </c>
      <c r="F132" s="217" t="s">
        <v>752</v>
      </c>
      <c r="G132" s="218" t="s">
        <v>107</v>
      </c>
      <c r="H132" s="219">
        <v>19.800000000000001</v>
      </c>
      <c r="I132" s="220"/>
      <c r="J132" s="221">
        <f>ROUND(I132*H132,2)</f>
        <v>0</v>
      </c>
      <c r="K132" s="217" t="s">
        <v>160</v>
      </c>
      <c r="L132" s="46"/>
      <c r="M132" s="222" t="s">
        <v>19</v>
      </c>
      <c r="N132" s="223" t="s">
        <v>40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155</v>
      </c>
      <c r="AT132" s="226" t="s">
        <v>151</v>
      </c>
      <c r="AU132" s="226" t="s">
        <v>78</v>
      </c>
      <c r="AY132" s="19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76</v>
      </c>
      <c r="BK132" s="227">
        <f>ROUND(I132*H132,2)</f>
        <v>0</v>
      </c>
      <c r="BL132" s="19" t="s">
        <v>155</v>
      </c>
      <c r="BM132" s="226" t="s">
        <v>1672</v>
      </c>
    </row>
    <row r="133" s="2" customFormat="1">
      <c r="A133" s="40"/>
      <c r="B133" s="41"/>
      <c r="C133" s="42"/>
      <c r="D133" s="228" t="s">
        <v>162</v>
      </c>
      <c r="E133" s="42"/>
      <c r="F133" s="229" t="s">
        <v>754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78</v>
      </c>
    </row>
    <row r="134" s="14" customFormat="1">
      <c r="A134" s="14"/>
      <c r="B134" s="244"/>
      <c r="C134" s="245"/>
      <c r="D134" s="235" t="s">
        <v>164</v>
      </c>
      <c r="E134" s="246" t="s">
        <v>19</v>
      </c>
      <c r="F134" s="247" t="s">
        <v>1673</v>
      </c>
      <c r="G134" s="245"/>
      <c r="H134" s="248">
        <v>19.800000000000001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164</v>
      </c>
      <c r="AU134" s="254" t="s">
        <v>78</v>
      </c>
      <c r="AV134" s="14" t="s">
        <v>78</v>
      </c>
      <c r="AW134" s="14" t="s">
        <v>31</v>
      </c>
      <c r="AX134" s="14" t="s">
        <v>76</v>
      </c>
      <c r="AY134" s="254" t="s">
        <v>149</v>
      </c>
    </row>
    <row r="135" s="2" customFormat="1" ht="16.5" customHeight="1">
      <c r="A135" s="40"/>
      <c r="B135" s="41"/>
      <c r="C135" s="267" t="s">
        <v>8</v>
      </c>
      <c r="D135" s="267" t="s">
        <v>246</v>
      </c>
      <c r="E135" s="268" t="s">
        <v>756</v>
      </c>
      <c r="F135" s="269" t="s">
        <v>757</v>
      </c>
      <c r="G135" s="270" t="s">
        <v>249</v>
      </c>
      <c r="H135" s="271">
        <v>39.600000000000001</v>
      </c>
      <c r="I135" s="272"/>
      <c r="J135" s="273">
        <f>ROUND(I135*H135,2)</f>
        <v>0</v>
      </c>
      <c r="K135" s="269" t="s">
        <v>160</v>
      </c>
      <c r="L135" s="274"/>
      <c r="M135" s="275" t="s">
        <v>19</v>
      </c>
      <c r="N135" s="276" t="s">
        <v>40</v>
      </c>
      <c r="O135" s="86"/>
      <c r="P135" s="224">
        <f>O135*H135</f>
        <v>0</v>
      </c>
      <c r="Q135" s="224">
        <v>1</v>
      </c>
      <c r="R135" s="224">
        <f>Q135*H135</f>
        <v>39.600000000000001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203</v>
      </c>
      <c r="AT135" s="226" t="s">
        <v>246</v>
      </c>
      <c r="AU135" s="226" t="s">
        <v>78</v>
      </c>
      <c r="AY135" s="19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76</v>
      </c>
      <c r="BK135" s="227">
        <f>ROUND(I135*H135,2)</f>
        <v>0</v>
      </c>
      <c r="BL135" s="19" t="s">
        <v>155</v>
      </c>
      <c r="BM135" s="226" t="s">
        <v>1674</v>
      </c>
    </row>
    <row r="136" s="14" customFormat="1">
      <c r="A136" s="14"/>
      <c r="B136" s="244"/>
      <c r="C136" s="245"/>
      <c r="D136" s="235" t="s">
        <v>164</v>
      </c>
      <c r="E136" s="245"/>
      <c r="F136" s="247" t="s">
        <v>1675</v>
      </c>
      <c r="G136" s="245"/>
      <c r="H136" s="248">
        <v>39.600000000000001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164</v>
      </c>
      <c r="AU136" s="254" t="s">
        <v>78</v>
      </c>
      <c r="AV136" s="14" t="s">
        <v>78</v>
      </c>
      <c r="AW136" s="14" t="s">
        <v>4</v>
      </c>
      <c r="AX136" s="14" t="s">
        <v>76</v>
      </c>
      <c r="AY136" s="254" t="s">
        <v>149</v>
      </c>
    </row>
    <row r="137" s="12" customFormat="1" ht="22.8" customHeight="1">
      <c r="A137" s="12"/>
      <c r="B137" s="199"/>
      <c r="C137" s="200"/>
      <c r="D137" s="201" t="s">
        <v>68</v>
      </c>
      <c r="E137" s="213" t="s">
        <v>155</v>
      </c>
      <c r="F137" s="213" t="s">
        <v>763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SUM(P138:P140)</f>
        <v>0</v>
      </c>
      <c r="Q137" s="207"/>
      <c r="R137" s="208">
        <f>SUM(R138:R140)</f>
        <v>0</v>
      </c>
      <c r="S137" s="207"/>
      <c r="T137" s="20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76</v>
      </c>
      <c r="AT137" s="211" t="s">
        <v>68</v>
      </c>
      <c r="AU137" s="211" t="s">
        <v>76</v>
      </c>
      <c r="AY137" s="210" t="s">
        <v>149</v>
      </c>
      <c r="BK137" s="212">
        <f>SUM(BK138:BK140)</f>
        <v>0</v>
      </c>
    </row>
    <row r="138" s="2" customFormat="1" ht="16.5" customHeight="1">
      <c r="A138" s="40"/>
      <c r="B138" s="41"/>
      <c r="C138" s="215" t="s">
        <v>262</v>
      </c>
      <c r="D138" s="215" t="s">
        <v>151</v>
      </c>
      <c r="E138" s="216" t="s">
        <v>764</v>
      </c>
      <c r="F138" s="217" t="s">
        <v>765</v>
      </c>
      <c r="G138" s="218" t="s">
        <v>107</v>
      </c>
      <c r="H138" s="219">
        <v>6.5999999999999996</v>
      </c>
      <c r="I138" s="220"/>
      <c r="J138" s="221">
        <f>ROUND(I138*H138,2)</f>
        <v>0</v>
      </c>
      <c r="K138" s="217" t="s">
        <v>160</v>
      </c>
      <c r="L138" s="46"/>
      <c r="M138" s="222" t="s">
        <v>19</v>
      </c>
      <c r="N138" s="223" t="s">
        <v>40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155</v>
      </c>
      <c r="AT138" s="226" t="s">
        <v>151</v>
      </c>
      <c r="AU138" s="226" t="s">
        <v>78</v>
      </c>
      <c r="AY138" s="19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76</v>
      </c>
      <c r="BK138" s="227">
        <f>ROUND(I138*H138,2)</f>
        <v>0</v>
      </c>
      <c r="BL138" s="19" t="s">
        <v>155</v>
      </c>
      <c r="BM138" s="226" t="s">
        <v>1676</v>
      </c>
    </row>
    <row r="139" s="2" customFormat="1">
      <c r="A139" s="40"/>
      <c r="B139" s="41"/>
      <c r="C139" s="42"/>
      <c r="D139" s="228" t="s">
        <v>162</v>
      </c>
      <c r="E139" s="42"/>
      <c r="F139" s="229" t="s">
        <v>767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162</v>
      </c>
      <c r="AU139" s="19" t="s">
        <v>78</v>
      </c>
    </row>
    <row r="140" s="14" customFormat="1">
      <c r="A140" s="14"/>
      <c r="B140" s="244"/>
      <c r="C140" s="245"/>
      <c r="D140" s="235" t="s">
        <v>164</v>
      </c>
      <c r="E140" s="246" t="s">
        <v>19</v>
      </c>
      <c r="F140" s="247" t="s">
        <v>1677</v>
      </c>
      <c r="G140" s="245"/>
      <c r="H140" s="248">
        <v>6.5999999999999996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164</v>
      </c>
      <c r="AU140" s="254" t="s">
        <v>78</v>
      </c>
      <c r="AV140" s="14" t="s">
        <v>78</v>
      </c>
      <c r="AW140" s="14" t="s">
        <v>31</v>
      </c>
      <c r="AX140" s="14" t="s">
        <v>76</v>
      </c>
      <c r="AY140" s="254" t="s">
        <v>149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180</v>
      </c>
      <c r="F141" s="213" t="s">
        <v>281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SUM(P142:P150)</f>
        <v>0</v>
      </c>
      <c r="Q141" s="207"/>
      <c r="R141" s="208">
        <f>SUM(R142:R150)</f>
        <v>13.009644000000002</v>
      </c>
      <c r="S141" s="207"/>
      <c r="T141" s="209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149</v>
      </c>
      <c r="BK141" s="212">
        <f>SUM(BK142:BK150)</f>
        <v>0</v>
      </c>
    </row>
    <row r="142" s="2" customFormat="1" ht="21.75" customHeight="1">
      <c r="A142" s="40"/>
      <c r="B142" s="41"/>
      <c r="C142" s="215" t="s">
        <v>267</v>
      </c>
      <c r="D142" s="215" t="s">
        <v>151</v>
      </c>
      <c r="E142" s="216" t="s">
        <v>782</v>
      </c>
      <c r="F142" s="217" t="s">
        <v>783</v>
      </c>
      <c r="G142" s="218" t="s">
        <v>159</v>
      </c>
      <c r="H142" s="219">
        <v>23</v>
      </c>
      <c r="I142" s="220"/>
      <c r="J142" s="221">
        <f>ROUND(I142*H142,2)</f>
        <v>0</v>
      </c>
      <c r="K142" s="217" t="s">
        <v>160</v>
      </c>
      <c r="L142" s="46"/>
      <c r="M142" s="222" t="s">
        <v>19</v>
      </c>
      <c r="N142" s="223" t="s">
        <v>40</v>
      </c>
      <c r="O142" s="86"/>
      <c r="P142" s="224">
        <f>O142*H142</f>
        <v>0</v>
      </c>
      <c r="Q142" s="224">
        <v>0.46000000000000002</v>
      </c>
      <c r="R142" s="224">
        <f>Q142*H142</f>
        <v>10.58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155</v>
      </c>
      <c r="AT142" s="226" t="s">
        <v>151</v>
      </c>
      <c r="AU142" s="226" t="s">
        <v>78</v>
      </c>
      <c r="AY142" s="19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76</v>
      </c>
      <c r="BK142" s="227">
        <f>ROUND(I142*H142,2)</f>
        <v>0</v>
      </c>
      <c r="BL142" s="19" t="s">
        <v>155</v>
      </c>
      <c r="BM142" s="226" t="s">
        <v>1678</v>
      </c>
    </row>
    <row r="143" s="2" customFormat="1">
      <c r="A143" s="40"/>
      <c r="B143" s="41"/>
      <c r="C143" s="42"/>
      <c r="D143" s="228" t="s">
        <v>162</v>
      </c>
      <c r="E143" s="42"/>
      <c r="F143" s="229" t="s">
        <v>785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162</v>
      </c>
      <c r="AU143" s="19" t="s">
        <v>78</v>
      </c>
    </row>
    <row r="144" s="14" customFormat="1">
      <c r="A144" s="14"/>
      <c r="B144" s="244"/>
      <c r="C144" s="245"/>
      <c r="D144" s="235" t="s">
        <v>164</v>
      </c>
      <c r="E144" s="246" t="s">
        <v>19</v>
      </c>
      <c r="F144" s="247" t="s">
        <v>1679</v>
      </c>
      <c r="G144" s="245"/>
      <c r="H144" s="248">
        <v>23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164</v>
      </c>
      <c r="AU144" s="254" t="s">
        <v>78</v>
      </c>
      <c r="AV144" s="14" t="s">
        <v>78</v>
      </c>
      <c r="AW144" s="14" t="s">
        <v>31</v>
      </c>
      <c r="AX144" s="14" t="s">
        <v>76</v>
      </c>
      <c r="AY144" s="254" t="s">
        <v>149</v>
      </c>
    </row>
    <row r="145" s="2" customFormat="1" ht="24.15" customHeight="1">
      <c r="A145" s="40"/>
      <c r="B145" s="41"/>
      <c r="C145" s="215" t="s">
        <v>273</v>
      </c>
      <c r="D145" s="215" t="s">
        <v>151</v>
      </c>
      <c r="E145" s="216" t="s">
        <v>806</v>
      </c>
      <c r="F145" s="217" t="s">
        <v>807</v>
      </c>
      <c r="G145" s="218" t="s">
        <v>159</v>
      </c>
      <c r="H145" s="219">
        <v>7.5999999999999996</v>
      </c>
      <c r="I145" s="220"/>
      <c r="J145" s="221">
        <f>ROUND(I145*H145,2)</f>
        <v>0</v>
      </c>
      <c r="K145" s="217" t="s">
        <v>160</v>
      </c>
      <c r="L145" s="46"/>
      <c r="M145" s="222" t="s">
        <v>19</v>
      </c>
      <c r="N145" s="223" t="s">
        <v>40</v>
      </c>
      <c r="O145" s="86"/>
      <c r="P145" s="224">
        <f>O145*H145</f>
        <v>0</v>
      </c>
      <c r="Q145" s="224">
        <v>0.12966</v>
      </c>
      <c r="R145" s="224">
        <f>Q145*H145</f>
        <v>0.98541599999999996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155</v>
      </c>
      <c r="AT145" s="226" t="s">
        <v>151</v>
      </c>
      <c r="AU145" s="226" t="s">
        <v>78</v>
      </c>
      <c r="AY145" s="19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76</v>
      </c>
      <c r="BK145" s="227">
        <f>ROUND(I145*H145,2)</f>
        <v>0</v>
      </c>
      <c r="BL145" s="19" t="s">
        <v>155</v>
      </c>
      <c r="BM145" s="226" t="s">
        <v>1680</v>
      </c>
    </row>
    <row r="146" s="2" customFormat="1">
      <c r="A146" s="40"/>
      <c r="B146" s="41"/>
      <c r="C146" s="42"/>
      <c r="D146" s="228" t="s">
        <v>162</v>
      </c>
      <c r="E146" s="42"/>
      <c r="F146" s="229" t="s">
        <v>809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162</v>
      </c>
      <c r="AU146" s="19" t="s">
        <v>78</v>
      </c>
    </row>
    <row r="147" s="2" customFormat="1" ht="37.8" customHeight="1">
      <c r="A147" s="40"/>
      <c r="B147" s="41"/>
      <c r="C147" s="215" t="s">
        <v>282</v>
      </c>
      <c r="D147" s="215" t="s">
        <v>151</v>
      </c>
      <c r="E147" s="216" t="s">
        <v>811</v>
      </c>
      <c r="F147" s="217" t="s">
        <v>812</v>
      </c>
      <c r="G147" s="218" t="s">
        <v>159</v>
      </c>
      <c r="H147" s="219">
        <v>7.4000000000000004</v>
      </c>
      <c r="I147" s="220"/>
      <c r="J147" s="221">
        <f>ROUND(I147*H147,2)</f>
        <v>0</v>
      </c>
      <c r="K147" s="217" t="s">
        <v>160</v>
      </c>
      <c r="L147" s="46"/>
      <c r="M147" s="222" t="s">
        <v>19</v>
      </c>
      <c r="N147" s="223" t="s">
        <v>40</v>
      </c>
      <c r="O147" s="86"/>
      <c r="P147" s="224">
        <f>O147*H147</f>
        <v>0</v>
      </c>
      <c r="Q147" s="224">
        <v>0.089219999999999994</v>
      </c>
      <c r="R147" s="224">
        <f>Q147*H147</f>
        <v>0.66022800000000004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155</v>
      </c>
      <c r="AT147" s="226" t="s">
        <v>151</v>
      </c>
      <c r="AU147" s="226" t="s">
        <v>78</v>
      </c>
      <c r="AY147" s="19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76</v>
      </c>
      <c r="BK147" s="227">
        <f>ROUND(I147*H147,2)</f>
        <v>0</v>
      </c>
      <c r="BL147" s="19" t="s">
        <v>155</v>
      </c>
      <c r="BM147" s="226" t="s">
        <v>1681</v>
      </c>
    </row>
    <row r="148" s="2" customFormat="1">
      <c r="A148" s="40"/>
      <c r="B148" s="41"/>
      <c r="C148" s="42"/>
      <c r="D148" s="228" t="s">
        <v>162</v>
      </c>
      <c r="E148" s="42"/>
      <c r="F148" s="229" t="s">
        <v>814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78</v>
      </c>
    </row>
    <row r="149" s="2" customFormat="1" ht="37.8" customHeight="1">
      <c r="A149" s="40"/>
      <c r="B149" s="41"/>
      <c r="C149" s="215" t="s">
        <v>287</v>
      </c>
      <c r="D149" s="215" t="s">
        <v>151</v>
      </c>
      <c r="E149" s="216" t="s">
        <v>360</v>
      </c>
      <c r="F149" s="217" t="s">
        <v>361</v>
      </c>
      <c r="G149" s="218" t="s">
        <v>159</v>
      </c>
      <c r="H149" s="219">
        <v>8</v>
      </c>
      <c r="I149" s="220"/>
      <c r="J149" s="221">
        <f>ROUND(I149*H149,2)</f>
        <v>0</v>
      </c>
      <c r="K149" s="217" t="s">
        <v>160</v>
      </c>
      <c r="L149" s="46"/>
      <c r="M149" s="222" t="s">
        <v>19</v>
      </c>
      <c r="N149" s="223" t="s">
        <v>40</v>
      </c>
      <c r="O149" s="86"/>
      <c r="P149" s="224">
        <f>O149*H149</f>
        <v>0</v>
      </c>
      <c r="Q149" s="224">
        <v>0.098000000000000004</v>
      </c>
      <c r="R149" s="224">
        <f>Q149*H149</f>
        <v>0.78400000000000003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155</v>
      </c>
      <c r="AT149" s="226" t="s">
        <v>151</v>
      </c>
      <c r="AU149" s="226" t="s">
        <v>78</v>
      </c>
      <c r="AY149" s="19" t="s">
        <v>149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76</v>
      </c>
      <c r="BK149" s="227">
        <f>ROUND(I149*H149,2)</f>
        <v>0</v>
      </c>
      <c r="BL149" s="19" t="s">
        <v>155</v>
      </c>
      <c r="BM149" s="226" t="s">
        <v>1682</v>
      </c>
    </row>
    <row r="150" s="2" customFormat="1">
      <c r="A150" s="40"/>
      <c r="B150" s="41"/>
      <c r="C150" s="42"/>
      <c r="D150" s="228" t="s">
        <v>162</v>
      </c>
      <c r="E150" s="42"/>
      <c r="F150" s="229" t="s">
        <v>363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162</v>
      </c>
      <c r="AU150" s="19" t="s">
        <v>78</v>
      </c>
    </row>
    <row r="151" s="12" customFormat="1" ht="22.8" customHeight="1">
      <c r="A151" s="12"/>
      <c r="B151" s="199"/>
      <c r="C151" s="200"/>
      <c r="D151" s="201" t="s">
        <v>68</v>
      </c>
      <c r="E151" s="213" t="s">
        <v>203</v>
      </c>
      <c r="F151" s="213" t="s">
        <v>369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SUM(P152:P175)</f>
        <v>0</v>
      </c>
      <c r="Q151" s="207"/>
      <c r="R151" s="208">
        <f>SUM(R152:R175)</f>
        <v>0.14772650000000001</v>
      </c>
      <c r="S151" s="207"/>
      <c r="T151" s="209">
        <f>SUM(T152:T175)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76</v>
      </c>
      <c r="AT151" s="211" t="s">
        <v>68</v>
      </c>
      <c r="AU151" s="211" t="s">
        <v>76</v>
      </c>
      <c r="AY151" s="210" t="s">
        <v>149</v>
      </c>
      <c r="BK151" s="212">
        <f>SUM(BK152:BK175)</f>
        <v>0</v>
      </c>
    </row>
    <row r="152" s="2" customFormat="1" ht="21.75" customHeight="1">
      <c r="A152" s="40"/>
      <c r="B152" s="41"/>
      <c r="C152" s="215" t="s">
        <v>7</v>
      </c>
      <c r="D152" s="215" t="s">
        <v>151</v>
      </c>
      <c r="E152" s="216" t="s">
        <v>1683</v>
      </c>
      <c r="F152" s="217" t="s">
        <v>1684</v>
      </c>
      <c r="G152" s="218" t="s">
        <v>191</v>
      </c>
      <c r="H152" s="219">
        <v>9.6999999999999993</v>
      </c>
      <c r="I152" s="220"/>
      <c r="J152" s="221">
        <f>ROUND(I152*H152,2)</f>
        <v>0</v>
      </c>
      <c r="K152" s="217" t="s">
        <v>160</v>
      </c>
      <c r="L152" s="46"/>
      <c r="M152" s="222" t="s">
        <v>19</v>
      </c>
      <c r="N152" s="223" t="s">
        <v>40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155</v>
      </c>
      <c r="AT152" s="226" t="s">
        <v>151</v>
      </c>
      <c r="AU152" s="226" t="s">
        <v>78</v>
      </c>
      <c r="AY152" s="19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76</v>
      </c>
      <c r="BK152" s="227">
        <f>ROUND(I152*H152,2)</f>
        <v>0</v>
      </c>
      <c r="BL152" s="19" t="s">
        <v>155</v>
      </c>
      <c r="BM152" s="226" t="s">
        <v>1685</v>
      </c>
    </row>
    <row r="153" s="2" customFormat="1">
      <c r="A153" s="40"/>
      <c r="B153" s="41"/>
      <c r="C153" s="42"/>
      <c r="D153" s="228" t="s">
        <v>162</v>
      </c>
      <c r="E153" s="42"/>
      <c r="F153" s="229" t="s">
        <v>1686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162</v>
      </c>
      <c r="AU153" s="19" t="s">
        <v>78</v>
      </c>
    </row>
    <row r="154" s="14" customFormat="1">
      <c r="A154" s="14"/>
      <c r="B154" s="244"/>
      <c r="C154" s="245"/>
      <c r="D154" s="235" t="s">
        <v>164</v>
      </c>
      <c r="E154" s="246" t="s">
        <v>19</v>
      </c>
      <c r="F154" s="247" t="s">
        <v>1687</v>
      </c>
      <c r="G154" s="245"/>
      <c r="H154" s="248">
        <v>9.6999999999999993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164</v>
      </c>
      <c r="AU154" s="254" t="s">
        <v>78</v>
      </c>
      <c r="AV154" s="14" t="s">
        <v>78</v>
      </c>
      <c r="AW154" s="14" t="s">
        <v>31</v>
      </c>
      <c r="AX154" s="14" t="s">
        <v>76</v>
      </c>
      <c r="AY154" s="254" t="s">
        <v>149</v>
      </c>
    </row>
    <row r="155" s="2" customFormat="1" ht="16.5" customHeight="1">
      <c r="A155" s="40"/>
      <c r="B155" s="41"/>
      <c r="C155" s="267" t="s">
        <v>298</v>
      </c>
      <c r="D155" s="267" t="s">
        <v>246</v>
      </c>
      <c r="E155" s="268" t="s">
        <v>1688</v>
      </c>
      <c r="F155" s="269" t="s">
        <v>1689</v>
      </c>
      <c r="G155" s="270" t="s">
        <v>191</v>
      </c>
      <c r="H155" s="271">
        <v>9.7970000000000006</v>
      </c>
      <c r="I155" s="272"/>
      <c r="J155" s="273">
        <f>ROUND(I155*H155,2)</f>
        <v>0</v>
      </c>
      <c r="K155" s="269" t="s">
        <v>160</v>
      </c>
      <c r="L155" s="274"/>
      <c r="M155" s="275" t="s">
        <v>19</v>
      </c>
      <c r="N155" s="276" t="s">
        <v>40</v>
      </c>
      <c r="O155" s="86"/>
      <c r="P155" s="224">
        <f>O155*H155</f>
        <v>0</v>
      </c>
      <c r="Q155" s="224">
        <v>0.014500000000000001</v>
      </c>
      <c r="R155" s="224">
        <f>Q155*H155</f>
        <v>0.1420565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203</v>
      </c>
      <c r="AT155" s="226" t="s">
        <v>246</v>
      </c>
      <c r="AU155" s="226" t="s">
        <v>78</v>
      </c>
      <c r="AY155" s="19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76</v>
      </c>
      <c r="BK155" s="227">
        <f>ROUND(I155*H155,2)</f>
        <v>0</v>
      </c>
      <c r="BL155" s="19" t="s">
        <v>155</v>
      </c>
      <c r="BM155" s="226" t="s">
        <v>1690</v>
      </c>
    </row>
    <row r="156" s="14" customFormat="1">
      <c r="A156" s="14"/>
      <c r="B156" s="244"/>
      <c r="C156" s="245"/>
      <c r="D156" s="235" t="s">
        <v>164</v>
      </c>
      <c r="E156" s="245"/>
      <c r="F156" s="247" t="s">
        <v>1691</v>
      </c>
      <c r="G156" s="245"/>
      <c r="H156" s="248">
        <v>9.7970000000000006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164</v>
      </c>
      <c r="AU156" s="254" t="s">
        <v>78</v>
      </c>
      <c r="AV156" s="14" t="s">
        <v>78</v>
      </c>
      <c r="AW156" s="14" t="s">
        <v>4</v>
      </c>
      <c r="AX156" s="14" t="s">
        <v>76</v>
      </c>
      <c r="AY156" s="254" t="s">
        <v>149</v>
      </c>
    </row>
    <row r="157" s="2" customFormat="1" ht="24.15" customHeight="1">
      <c r="A157" s="40"/>
      <c r="B157" s="41"/>
      <c r="C157" s="215" t="s">
        <v>303</v>
      </c>
      <c r="D157" s="215" t="s">
        <v>151</v>
      </c>
      <c r="E157" s="216" t="s">
        <v>1692</v>
      </c>
      <c r="F157" s="217" t="s">
        <v>1693</v>
      </c>
      <c r="G157" s="218" t="s">
        <v>191</v>
      </c>
      <c r="H157" s="219">
        <v>51</v>
      </c>
      <c r="I157" s="220"/>
      <c r="J157" s="221">
        <f>ROUND(I157*H157,2)</f>
        <v>0</v>
      </c>
      <c r="K157" s="217" t="s">
        <v>160</v>
      </c>
      <c r="L157" s="46"/>
      <c r="M157" s="222" t="s">
        <v>19</v>
      </c>
      <c r="N157" s="223" t="s">
        <v>40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155</v>
      </c>
      <c r="AT157" s="226" t="s">
        <v>151</v>
      </c>
      <c r="AU157" s="226" t="s">
        <v>78</v>
      </c>
      <c r="AY157" s="19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76</v>
      </c>
      <c r="BK157" s="227">
        <f>ROUND(I157*H157,2)</f>
        <v>0</v>
      </c>
      <c r="BL157" s="19" t="s">
        <v>155</v>
      </c>
      <c r="BM157" s="226" t="s">
        <v>1694</v>
      </c>
    </row>
    <row r="158" s="2" customFormat="1">
      <c r="A158" s="40"/>
      <c r="B158" s="41"/>
      <c r="C158" s="42"/>
      <c r="D158" s="228" t="s">
        <v>162</v>
      </c>
      <c r="E158" s="42"/>
      <c r="F158" s="229" t="s">
        <v>1695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162</v>
      </c>
      <c r="AU158" s="19" t="s">
        <v>78</v>
      </c>
    </row>
    <row r="159" s="2" customFormat="1" ht="24.15" customHeight="1">
      <c r="A159" s="40"/>
      <c r="B159" s="41"/>
      <c r="C159" s="215" t="s">
        <v>308</v>
      </c>
      <c r="D159" s="215" t="s">
        <v>151</v>
      </c>
      <c r="E159" s="216" t="s">
        <v>1696</v>
      </c>
      <c r="F159" s="217" t="s">
        <v>1697</v>
      </c>
      <c r="G159" s="218" t="s">
        <v>191</v>
      </c>
      <c r="H159" s="219">
        <v>11</v>
      </c>
      <c r="I159" s="220"/>
      <c r="J159" s="221">
        <f>ROUND(I159*H159,2)</f>
        <v>0</v>
      </c>
      <c r="K159" s="217" t="s">
        <v>160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78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1698</v>
      </c>
    </row>
    <row r="160" s="2" customFormat="1">
      <c r="A160" s="40"/>
      <c r="B160" s="41"/>
      <c r="C160" s="42"/>
      <c r="D160" s="228" t="s">
        <v>162</v>
      </c>
      <c r="E160" s="42"/>
      <c r="F160" s="229" t="s">
        <v>1699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78</v>
      </c>
    </row>
    <row r="161" s="2" customFormat="1" ht="24.15" customHeight="1">
      <c r="A161" s="40"/>
      <c r="B161" s="41"/>
      <c r="C161" s="215" t="s">
        <v>313</v>
      </c>
      <c r="D161" s="215" t="s">
        <v>151</v>
      </c>
      <c r="E161" s="216" t="s">
        <v>1700</v>
      </c>
      <c r="F161" s="217" t="s">
        <v>1701</v>
      </c>
      <c r="G161" s="218" t="s">
        <v>191</v>
      </c>
      <c r="H161" s="219">
        <v>1</v>
      </c>
      <c r="I161" s="220"/>
      <c r="J161" s="221">
        <f>ROUND(I161*H161,2)</f>
        <v>0</v>
      </c>
      <c r="K161" s="217" t="s">
        <v>160</v>
      </c>
      <c r="L161" s="46"/>
      <c r="M161" s="222" t="s">
        <v>19</v>
      </c>
      <c r="N161" s="223" t="s">
        <v>40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155</v>
      </c>
      <c r="AT161" s="226" t="s">
        <v>151</v>
      </c>
      <c r="AU161" s="226" t="s">
        <v>78</v>
      </c>
      <c r="AY161" s="19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76</v>
      </c>
      <c r="BK161" s="227">
        <f>ROUND(I161*H161,2)</f>
        <v>0</v>
      </c>
      <c r="BL161" s="19" t="s">
        <v>155</v>
      </c>
      <c r="BM161" s="226" t="s">
        <v>1702</v>
      </c>
    </row>
    <row r="162" s="2" customFormat="1">
      <c r="A162" s="40"/>
      <c r="B162" s="41"/>
      <c r="C162" s="42"/>
      <c r="D162" s="228" t="s">
        <v>162</v>
      </c>
      <c r="E162" s="42"/>
      <c r="F162" s="229" t="s">
        <v>1703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162</v>
      </c>
      <c r="AU162" s="19" t="s">
        <v>78</v>
      </c>
    </row>
    <row r="163" s="2" customFormat="1" ht="16.5" customHeight="1">
      <c r="A163" s="40"/>
      <c r="B163" s="41"/>
      <c r="C163" s="215" t="s">
        <v>318</v>
      </c>
      <c r="D163" s="215" t="s">
        <v>151</v>
      </c>
      <c r="E163" s="216" t="s">
        <v>969</v>
      </c>
      <c r="F163" s="217" t="s">
        <v>970</v>
      </c>
      <c r="G163" s="218" t="s">
        <v>191</v>
      </c>
      <c r="H163" s="219">
        <v>63</v>
      </c>
      <c r="I163" s="220"/>
      <c r="J163" s="221">
        <f>ROUND(I163*H163,2)</f>
        <v>0</v>
      </c>
      <c r="K163" s="217" t="s">
        <v>160</v>
      </c>
      <c r="L163" s="46"/>
      <c r="M163" s="222" t="s">
        <v>19</v>
      </c>
      <c r="N163" s="223" t="s">
        <v>40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155</v>
      </c>
      <c r="AT163" s="226" t="s">
        <v>151</v>
      </c>
      <c r="AU163" s="226" t="s">
        <v>78</v>
      </c>
      <c r="AY163" s="19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76</v>
      </c>
      <c r="BK163" s="227">
        <f>ROUND(I163*H163,2)</f>
        <v>0</v>
      </c>
      <c r="BL163" s="19" t="s">
        <v>155</v>
      </c>
      <c r="BM163" s="226" t="s">
        <v>1704</v>
      </c>
    </row>
    <row r="164" s="2" customFormat="1">
      <c r="A164" s="40"/>
      <c r="B164" s="41"/>
      <c r="C164" s="42"/>
      <c r="D164" s="228" t="s">
        <v>162</v>
      </c>
      <c r="E164" s="42"/>
      <c r="F164" s="229" t="s">
        <v>972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162</v>
      </c>
      <c r="AU164" s="19" t="s">
        <v>78</v>
      </c>
    </row>
    <row r="165" s="14" customFormat="1">
      <c r="A165" s="14"/>
      <c r="B165" s="244"/>
      <c r="C165" s="245"/>
      <c r="D165" s="235" t="s">
        <v>164</v>
      </c>
      <c r="E165" s="246" t="s">
        <v>19</v>
      </c>
      <c r="F165" s="247" t="s">
        <v>1705</v>
      </c>
      <c r="G165" s="245"/>
      <c r="H165" s="248">
        <v>63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164</v>
      </c>
      <c r="AU165" s="254" t="s">
        <v>78</v>
      </c>
      <c r="AV165" s="14" t="s">
        <v>78</v>
      </c>
      <c r="AW165" s="14" t="s">
        <v>31</v>
      </c>
      <c r="AX165" s="14" t="s">
        <v>76</v>
      </c>
      <c r="AY165" s="254" t="s">
        <v>149</v>
      </c>
    </row>
    <row r="166" s="2" customFormat="1" ht="16.5" customHeight="1">
      <c r="A166" s="40"/>
      <c r="B166" s="41"/>
      <c r="C166" s="215" t="s">
        <v>323</v>
      </c>
      <c r="D166" s="215" t="s">
        <v>151</v>
      </c>
      <c r="E166" s="216" t="s">
        <v>973</v>
      </c>
      <c r="F166" s="217" t="s">
        <v>974</v>
      </c>
      <c r="G166" s="218" t="s">
        <v>191</v>
      </c>
      <c r="H166" s="219">
        <v>63</v>
      </c>
      <c r="I166" s="220"/>
      <c r="J166" s="221">
        <f>ROUND(I166*H166,2)</f>
        <v>0</v>
      </c>
      <c r="K166" s="217" t="s">
        <v>160</v>
      </c>
      <c r="L166" s="46"/>
      <c r="M166" s="222" t="s">
        <v>19</v>
      </c>
      <c r="N166" s="223" t="s">
        <v>40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155</v>
      </c>
      <c r="AT166" s="226" t="s">
        <v>151</v>
      </c>
      <c r="AU166" s="226" t="s">
        <v>78</v>
      </c>
      <c r="AY166" s="19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76</v>
      </c>
      <c r="BK166" s="227">
        <f>ROUND(I166*H166,2)</f>
        <v>0</v>
      </c>
      <c r="BL166" s="19" t="s">
        <v>155</v>
      </c>
      <c r="BM166" s="226" t="s">
        <v>1706</v>
      </c>
    </row>
    <row r="167" s="2" customFormat="1">
      <c r="A167" s="40"/>
      <c r="B167" s="41"/>
      <c r="C167" s="42"/>
      <c r="D167" s="228" t="s">
        <v>162</v>
      </c>
      <c r="E167" s="42"/>
      <c r="F167" s="229" t="s">
        <v>976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162</v>
      </c>
      <c r="AU167" s="19" t="s">
        <v>78</v>
      </c>
    </row>
    <row r="168" s="2" customFormat="1" ht="16.5" customHeight="1">
      <c r="A168" s="40"/>
      <c r="B168" s="41"/>
      <c r="C168" s="215" t="s">
        <v>328</v>
      </c>
      <c r="D168" s="215" t="s">
        <v>151</v>
      </c>
      <c r="E168" s="216" t="s">
        <v>899</v>
      </c>
      <c r="F168" s="217" t="s">
        <v>900</v>
      </c>
      <c r="G168" s="218" t="s">
        <v>191</v>
      </c>
      <c r="H168" s="219">
        <v>63</v>
      </c>
      <c r="I168" s="220"/>
      <c r="J168" s="221">
        <f>ROUND(I168*H168,2)</f>
        <v>0</v>
      </c>
      <c r="K168" s="217" t="s">
        <v>160</v>
      </c>
      <c r="L168" s="46"/>
      <c r="M168" s="222" t="s">
        <v>19</v>
      </c>
      <c r="N168" s="223" t="s">
        <v>40</v>
      </c>
      <c r="O168" s="86"/>
      <c r="P168" s="224">
        <f>O168*H168</f>
        <v>0</v>
      </c>
      <c r="Q168" s="224">
        <v>9.0000000000000006E-05</v>
      </c>
      <c r="R168" s="224">
        <f>Q168*H168</f>
        <v>0.0056700000000000006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155</v>
      </c>
      <c r="AT168" s="226" t="s">
        <v>151</v>
      </c>
      <c r="AU168" s="226" t="s">
        <v>78</v>
      </c>
      <c r="AY168" s="19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76</v>
      </c>
      <c r="BK168" s="227">
        <f>ROUND(I168*H168,2)</f>
        <v>0</v>
      </c>
      <c r="BL168" s="19" t="s">
        <v>155</v>
      </c>
      <c r="BM168" s="226" t="s">
        <v>1707</v>
      </c>
    </row>
    <row r="169" s="2" customFormat="1">
      <c r="A169" s="40"/>
      <c r="B169" s="41"/>
      <c r="C169" s="42"/>
      <c r="D169" s="228" t="s">
        <v>162</v>
      </c>
      <c r="E169" s="42"/>
      <c r="F169" s="229" t="s">
        <v>902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78</v>
      </c>
    </row>
    <row r="170" s="2" customFormat="1" ht="16.5" customHeight="1">
      <c r="A170" s="40"/>
      <c r="B170" s="41"/>
      <c r="C170" s="215" t="s">
        <v>333</v>
      </c>
      <c r="D170" s="215" t="s">
        <v>151</v>
      </c>
      <c r="E170" s="216" t="s">
        <v>929</v>
      </c>
      <c r="F170" s="217" t="s">
        <v>1708</v>
      </c>
      <c r="G170" s="218" t="s">
        <v>191</v>
      </c>
      <c r="H170" s="219">
        <v>6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40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155</v>
      </c>
      <c r="AT170" s="226" t="s">
        <v>151</v>
      </c>
      <c r="AU170" s="226" t="s">
        <v>78</v>
      </c>
      <c r="AY170" s="19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76</v>
      </c>
      <c r="BK170" s="227">
        <f>ROUND(I170*H170,2)</f>
        <v>0</v>
      </c>
      <c r="BL170" s="19" t="s">
        <v>155</v>
      </c>
      <c r="BM170" s="226" t="s">
        <v>1709</v>
      </c>
    </row>
    <row r="171" s="2" customFormat="1">
      <c r="A171" s="40"/>
      <c r="B171" s="41"/>
      <c r="C171" s="42"/>
      <c r="D171" s="235" t="s">
        <v>184</v>
      </c>
      <c r="E171" s="42"/>
      <c r="F171" s="266" t="s">
        <v>1710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184</v>
      </c>
      <c r="AU171" s="19" t="s">
        <v>78</v>
      </c>
    </row>
    <row r="172" s="2" customFormat="1" ht="16.5" customHeight="1">
      <c r="A172" s="40"/>
      <c r="B172" s="41"/>
      <c r="C172" s="215" t="s">
        <v>338</v>
      </c>
      <c r="D172" s="215" t="s">
        <v>151</v>
      </c>
      <c r="E172" s="216" t="s">
        <v>932</v>
      </c>
      <c r="F172" s="217" t="s">
        <v>1711</v>
      </c>
      <c r="G172" s="218" t="s">
        <v>191</v>
      </c>
      <c r="H172" s="219">
        <v>12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40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155</v>
      </c>
      <c r="AT172" s="226" t="s">
        <v>151</v>
      </c>
      <c r="AU172" s="226" t="s">
        <v>78</v>
      </c>
      <c r="AY172" s="19" t="s">
        <v>149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76</v>
      </c>
      <c r="BK172" s="227">
        <f>ROUND(I172*H172,2)</f>
        <v>0</v>
      </c>
      <c r="BL172" s="19" t="s">
        <v>155</v>
      </c>
      <c r="BM172" s="226" t="s">
        <v>1712</v>
      </c>
    </row>
    <row r="173" s="2" customFormat="1">
      <c r="A173" s="40"/>
      <c r="B173" s="41"/>
      <c r="C173" s="42"/>
      <c r="D173" s="235" t="s">
        <v>184</v>
      </c>
      <c r="E173" s="42"/>
      <c r="F173" s="266" t="s">
        <v>1710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184</v>
      </c>
      <c r="AU173" s="19" t="s">
        <v>78</v>
      </c>
    </row>
    <row r="174" s="2" customFormat="1" ht="16.5" customHeight="1">
      <c r="A174" s="40"/>
      <c r="B174" s="41"/>
      <c r="C174" s="215" t="s">
        <v>344</v>
      </c>
      <c r="D174" s="215" t="s">
        <v>151</v>
      </c>
      <c r="E174" s="216" t="s">
        <v>935</v>
      </c>
      <c r="F174" s="217" t="s">
        <v>1713</v>
      </c>
      <c r="G174" s="218" t="s">
        <v>191</v>
      </c>
      <c r="H174" s="219">
        <v>54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40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155</v>
      </c>
      <c r="AT174" s="226" t="s">
        <v>151</v>
      </c>
      <c r="AU174" s="226" t="s">
        <v>78</v>
      </c>
      <c r="AY174" s="19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76</v>
      </c>
      <c r="BK174" s="227">
        <f>ROUND(I174*H174,2)</f>
        <v>0</v>
      </c>
      <c r="BL174" s="19" t="s">
        <v>155</v>
      </c>
      <c r="BM174" s="226" t="s">
        <v>1714</v>
      </c>
    </row>
    <row r="175" s="2" customFormat="1">
      <c r="A175" s="40"/>
      <c r="B175" s="41"/>
      <c r="C175" s="42"/>
      <c r="D175" s="235" t="s">
        <v>184</v>
      </c>
      <c r="E175" s="42"/>
      <c r="F175" s="266" t="s">
        <v>1710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184</v>
      </c>
      <c r="AU175" s="19" t="s">
        <v>78</v>
      </c>
    </row>
    <row r="176" s="12" customFormat="1" ht="22.8" customHeight="1">
      <c r="A176" s="12"/>
      <c r="B176" s="199"/>
      <c r="C176" s="200"/>
      <c r="D176" s="201" t="s">
        <v>68</v>
      </c>
      <c r="E176" s="213" t="s">
        <v>211</v>
      </c>
      <c r="F176" s="213" t="s">
        <v>459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SUM(P177:P189)</f>
        <v>0</v>
      </c>
      <c r="Q176" s="207"/>
      <c r="R176" s="208">
        <f>SUM(R177:R189)</f>
        <v>2.7010000000000001</v>
      </c>
      <c r="S176" s="207"/>
      <c r="T176" s="209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76</v>
      </c>
      <c r="AT176" s="211" t="s">
        <v>68</v>
      </c>
      <c r="AU176" s="211" t="s">
        <v>76</v>
      </c>
      <c r="AY176" s="210" t="s">
        <v>149</v>
      </c>
      <c r="BK176" s="212">
        <f>SUM(BK177:BK189)</f>
        <v>0</v>
      </c>
    </row>
    <row r="177" s="2" customFormat="1" ht="24.15" customHeight="1">
      <c r="A177" s="40"/>
      <c r="B177" s="41"/>
      <c r="C177" s="215" t="s">
        <v>349</v>
      </c>
      <c r="D177" s="215" t="s">
        <v>151</v>
      </c>
      <c r="E177" s="216" t="s">
        <v>524</v>
      </c>
      <c r="F177" s="217" t="s">
        <v>525</v>
      </c>
      <c r="G177" s="218" t="s">
        <v>191</v>
      </c>
      <c r="H177" s="219">
        <v>16</v>
      </c>
      <c r="I177" s="220"/>
      <c r="J177" s="221">
        <f>ROUND(I177*H177,2)</f>
        <v>0</v>
      </c>
      <c r="K177" s="217" t="s">
        <v>160</v>
      </c>
      <c r="L177" s="46"/>
      <c r="M177" s="222" t="s">
        <v>19</v>
      </c>
      <c r="N177" s="223" t="s">
        <v>40</v>
      </c>
      <c r="O177" s="86"/>
      <c r="P177" s="224">
        <f>O177*H177</f>
        <v>0</v>
      </c>
      <c r="Q177" s="224">
        <v>0.16849</v>
      </c>
      <c r="R177" s="224">
        <f>Q177*H177</f>
        <v>2.69584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155</v>
      </c>
      <c r="AT177" s="226" t="s">
        <v>151</v>
      </c>
      <c r="AU177" s="226" t="s">
        <v>78</v>
      </c>
      <c r="AY177" s="19" t="s">
        <v>149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76</v>
      </c>
      <c r="BK177" s="227">
        <f>ROUND(I177*H177,2)</f>
        <v>0</v>
      </c>
      <c r="BL177" s="19" t="s">
        <v>155</v>
      </c>
      <c r="BM177" s="226" t="s">
        <v>1715</v>
      </c>
    </row>
    <row r="178" s="2" customFormat="1">
      <c r="A178" s="40"/>
      <c r="B178" s="41"/>
      <c r="C178" s="42"/>
      <c r="D178" s="228" t="s">
        <v>162</v>
      </c>
      <c r="E178" s="42"/>
      <c r="F178" s="229" t="s">
        <v>527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162</v>
      </c>
      <c r="AU178" s="19" t="s">
        <v>78</v>
      </c>
    </row>
    <row r="179" s="2" customFormat="1" ht="33" customHeight="1">
      <c r="A179" s="40"/>
      <c r="B179" s="41"/>
      <c r="C179" s="215" t="s">
        <v>278</v>
      </c>
      <c r="D179" s="215" t="s">
        <v>151</v>
      </c>
      <c r="E179" s="216" t="s">
        <v>988</v>
      </c>
      <c r="F179" s="217" t="s">
        <v>989</v>
      </c>
      <c r="G179" s="218" t="s">
        <v>191</v>
      </c>
      <c r="H179" s="219">
        <v>8.5999999999999996</v>
      </c>
      <c r="I179" s="220"/>
      <c r="J179" s="221">
        <f>ROUND(I179*H179,2)</f>
        <v>0</v>
      </c>
      <c r="K179" s="217" t="s">
        <v>160</v>
      </c>
      <c r="L179" s="46"/>
      <c r="M179" s="222" t="s">
        <v>19</v>
      </c>
      <c r="N179" s="223" t="s">
        <v>40</v>
      </c>
      <c r="O179" s="86"/>
      <c r="P179" s="224">
        <f>O179*H179</f>
        <v>0</v>
      </c>
      <c r="Q179" s="224">
        <v>0.00059999999999999995</v>
      </c>
      <c r="R179" s="224">
        <f>Q179*H179</f>
        <v>0.0051599999999999997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155</v>
      </c>
      <c r="AT179" s="226" t="s">
        <v>151</v>
      </c>
      <c r="AU179" s="226" t="s">
        <v>78</v>
      </c>
      <c r="AY179" s="19" t="s">
        <v>149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76</v>
      </c>
      <c r="BK179" s="227">
        <f>ROUND(I179*H179,2)</f>
        <v>0</v>
      </c>
      <c r="BL179" s="19" t="s">
        <v>155</v>
      </c>
      <c r="BM179" s="226" t="s">
        <v>1716</v>
      </c>
    </row>
    <row r="180" s="2" customFormat="1">
      <c r="A180" s="40"/>
      <c r="B180" s="41"/>
      <c r="C180" s="42"/>
      <c r="D180" s="228" t="s">
        <v>162</v>
      </c>
      <c r="E180" s="42"/>
      <c r="F180" s="229" t="s">
        <v>991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162</v>
      </c>
      <c r="AU180" s="19" t="s">
        <v>78</v>
      </c>
    </row>
    <row r="181" s="2" customFormat="1" ht="16.5" customHeight="1">
      <c r="A181" s="40"/>
      <c r="B181" s="41"/>
      <c r="C181" s="215" t="s">
        <v>359</v>
      </c>
      <c r="D181" s="215" t="s">
        <v>151</v>
      </c>
      <c r="E181" s="216" t="s">
        <v>993</v>
      </c>
      <c r="F181" s="217" t="s">
        <v>994</v>
      </c>
      <c r="G181" s="218" t="s">
        <v>191</v>
      </c>
      <c r="H181" s="219">
        <v>8.5999999999999996</v>
      </c>
      <c r="I181" s="220"/>
      <c r="J181" s="221">
        <f>ROUND(I181*H181,2)</f>
        <v>0</v>
      </c>
      <c r="K181" s="217" t="s">
        <v>160</v>
      </c>
      <c r="L181" s="46"/>
      <c r="M181" s="222" t="s">
        <v>19</v>
      </c>
      <c r="N181" s="223" t="s">
        <v>40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155</v>
      </c>
      <c r="AT181" s="226" t="s">
        <v>151</v>
      </c>
      <c r="AU181" s="226" t="s">
        <v>78</v>
      </c>
      <c r="AY181" s="19" t="s">
        <v>149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76</v>
      </c>
      <c r="BK181" s="227">
        <f>ROUND(I181*H181,2)</f>
        <v>0</v>
      </c>
      <c r="BL181" s="19" t="s">
        <v>155</v>
      </c>
      <c r="BM181" s="226" t="s">
        <v>1717</v>
      </c>
    </row>
    <row r="182" s="2" customFormat="1">
      <c r="A182" s="40"/>
      <c r="B182" s="41"/>
      <c r="C182" s="42"/>
      <c r="D182" s="228" t="s">
        <v>162</v>
      </c>
      <c r="E182" s="42"/>
      <c r="F182" s="229" t="s">
        <v>996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162</v>
      </c>
      <c r="AU182" s="19" t="s">
        <v>78</v>
      </c>
    </row>
    <row r="183" s="14" customFormat="1">
      <c r="A183" s="14"/>
      <c r="B183" s="244"/>
      <c r="C183" s="245"/>
      <c r="D183" s="235" t="s">
        <v>164</v>
      </c>
      <c r="E183" s="246" t="s">
        <v>19</v>
      </c>
      <c r="F183" s="247" t="s">
        <v>1718</v>
      </c>
      <c r="G183" s="245"/>
      <c r="H183" s="248">
        <v>8.5999999999999996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164</v>
      </c>
      <c r="AU183" s="254" t="s">
        <v>78</v>
      </c>
      <c r="AV183" s="14" t="s">
        <v>78</v>
      </c>
      <c r="AW183" s="14" t="s">
        <v>31</v>
      </c>
      <c r="AX183" s="14" t="s">
        <v>76</v>
      </c>
      <c r="AY183" s="254" t="s">
        <v>149</v>
      </c>
    </row>
    <row r="184" s="2" customFormat="1" ht="44.25" customHeight="1">
      <c r="A184" s="40"/>
      <c r="B184" s="41"/>
      <c r="C184" s="215" t="s">
        <v>364</v>
      </c>
      <c r="D184" s="215" t="s">
        <v>151</v>
      </c>
      <c r="E184" s="216" t="s">
        <v>1004</v>
      </c>
      <c r="F184" s="217" t="s">
        <v>1005</v>
      </c>
      <c r="G184" s="218" t="s">
        <v>191</v>
      </c>
      <c r="H184" s="219">
        <v>16</v>
      </c>
      <c r="I184" s="220"/>
      <c r="J184" s="221">
        <f>ROUND(I184*H184,2)</f>
        <v>0</v>
      </c>
      <c r="K184" s="217" t="s">
        <v>160</v>
      </c>
      <c r="L184" s="46"/>
      <c r="M184" s="222" t="s">
        <v>19</v>
      </c>
      <c r="N184" s="223" t="s">
        <v>40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155</v>
      </c>
      <c r="AT184" s="226" t="s">
        <v>151</v>
      </c>
      <c r="AU184" s="226" t="s">
        <v>78</v>
      </c>
      <c r="AY184" s="19" t="s">
        <v>149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76</v>
      </c>
      <c r="BK184" s="227">
        <f>ROUND(I184*H184,2)</f>
        <v>0</v>
      </c>
      <c r="BL184" s="19" t="s">
        <v>155</v>
      </c>
      <c r="BM184" s="226" t="s">
        <v>1719</v>
      </c>
    </row>
    <row r="185" s="2" customFormat="1">
      <c r="A185" s="40"/>
      <c r="B185" s="41"/>
      <c r="C185" s="42"/>
      <c r="D185" s="228" t="s">
        <v>162</v>
      </c>
      <c r="E185" s="42"/>
      <c r="F185" s="229" t="s">
        <v>1007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162</v>
      </c>
      <c r="AU185" s="19" t="s">
        <v>78</v>
      </c>
    </row>
    <row r="186" s="2" customFormat="1" ht="37.8" customHeight="1">
      <c r="A186" s="40"/>
      <c r="B186" s="41"/>
      <c r="C186" s="215" t="s">
        <v>370</v>
      </c>
      <c r="D186" s="215" t="s">
        <v>151</v>
      </c>
      <c r="E186" s="216" t="s">
        <v>1720</v>
      </c>
      <c r="F186" s="217" t="s">
        <v>1721</v>
      </c>
      <c r="G186" s="218" t="s">
        <v>159</v>
      </c>
      <c r="H186" s="219">
        <v>8</v>
      </c>
      <c r="I186" s="220"/>
      <c r="J186" s="221">
        <f>ROUND(I186*H186,2)</f>
        <v>0</v>
      </c>
      <c r="K186" s="217" t="s">
        <v>160</v>
      </c>
      <c r="L186" s="46"/>
      <c r="M186" s="222" t="s">
        <v>19</v>
      </c>
      <c r="N186" s="223" t="s">
        <v>40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155</v>
      </c>
      <c r="AT186" s="226" t="s">
        <v>151</v>
      </c>
      <c r="AU186" s="226" t="s">
        <v>78</v>
      </c>
      <c r="AY186" s="19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76</v>
      </c>
      <c r="BK186" s="227">
        <f>ROUND(I186*H186,2)</f>
        <v>0</v>
      </c>
      <c r="BL186" s="19" t="s">
        <v>155</v>
      </c>
      <c r="BM186" s="226" t="s">
        <v>1722</v>
      </c>
    </row>
    <row r="187" s="2" customFormat="1">
      <c r="A187" s="40"/>
      <c r="B187" s="41"/>
      <c r="C187" s="42"/>
      <c r="D187" s="228" t="s">
        <v>162</v>
      </c>
      <c r="E187" s="42"/>
      <c r="F187" s="229" t="s">
        <v>1723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162</v>
      </c>
      <c r="AU187" s="19" t="s">
        <v>78</v>
      </c>
    </row>
    <row r="188" s="2" customFormat="1" ht="33" customHeight="1">
      <c r="A188" s="40"/>
      <c r="B188" s="41"/>
      <c r="C188" s="215" t="s">
        <v>374</v>
      </c>
      <c r="D188" s="215" t="s">
        <v>151</v>
      </c>
      <c r="E188" s="216" t="s">
        <v>1010</v>
      </c>
      <c r="F188" s="217" t="s">
        <v>1011</v>
      </c>
      <c r="G188" s="218" t="s">
        <v>159</v>
      </c>
      <c r="H188" s="219">
        <v>7.4000000000000004</v>
      </c>
      <c r="I188" s="220"/>
      <c r="J188" s="221">
        <f>ROUND(I188*H188,2)</f>
        <v>0</v>
      </c>
      <c r="K188" s="217" t="s">
        <v>160</v>
      </c>
      <c r="L188" s="46"/>
      <c r="M188" s="222" t="s">
        <v>19</v>
      </c>
      <c r="N188" s="223" t="s">
        <v>40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155</v>
      </c>
      <c r="AT188" s="226" t="s">
        <v>151</v>
      </c>
      <c r="AU188" s="226" t="s">
        <v>78</v>
      </c>
      <c r="AY188" s="19" t="s">
        <v>149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76</v>
      </c>
      <c r="BK188" s="227">
        <f>ROUND(I188*H188,2)</f>
        <v>0</v>
      </c>
      <c r="BL188" s="19" t="s">
        <v>155</v>
      </c>
      <c r="BM188" s="226" t="s">
        <v>1724</v>
      </c>
    </row>
    <row r="189" s="2" customFormat="1">
      <c r="A189" s="40"/>
      <c r="B189" s="41"/>
      <c r="C189" s="42"/>
      <c r="D189" s="228" t="s">
        <v>162</v>
      </c>
      <c r="E189" s="42"/>
      <c r="F189" s="229" t="s">
        <v>1013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162</v>
      </c>
      <c r="AU189" s="19" t="s">
        <v>78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572</v>
      </c>
      <c r="F190" s="213" t="s">
        <v>573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SUM(P191:P199)</f>
        <v>0</v>
      </c>
      <c r="Q190" s="207"/>
      <c r="R190" s="208">
        <f>SUM(R191:R199)</f>
        <v>0</v>
      </c>
      <c r="S190" s="207"/>
      <c r="T190" s="209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76</v>
      </c>
      <c r="AT190" s="211" t="s">
        <v>68</v>
      </c>
      <c r="AU190" s="211" t="s">
        <v>76</v>
      </c>
      <c r="AY190" s="210" t="s">
        <v>149</v>
      </c>
      <c r="BK190" s="212">
        <f>SUM(BK191:BK199)</f>
        <v>0</v>
      </c>
    </row>
    <row r="191" s="2" customFormat="1" ht="24.15" customHeight="1">
      <c r="A191" s="40"/>
      <c r="B191" s="41"/>
      <c r="C191" s="215" t="s">
        <v>379</v>
      </c>
      <c r="D191" s="215" t="s">
        <v>151</v>
      </c>
      <c r="E191" s="216" t="s">
        <v>1015</v>
      </c>
      <c r="F191" s="217" t="s">
        <v>1016</v>
      </c>
      <c r="G191" s="218" t="s">
        <v>249</v>
      </c>
      <c r="H191" s="219">
        <v>0.745</v>
      </c>
      <c r="I191" s="220"/>
      <c r="J191" s="221">
        <f>ROUND(I191*H191,2)</f>
        <v>0</v>
      </c>
      <c r="K191" s="217" t="s">
        <v>160</v>
      </c>
      <c r="L191" s="46"/>
      <c r="M191" s="222" t="s">
        <v>19</v>
      </c>
      <c r="N191" s="223" t="s">
        <v>40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155</v>
      </c>
      <c r="AT191" s="226" t="s">
        <v>151</v>
      </c>
      <c r="AU191" s="226" t="s">
        <v>78</v>
      </c>
      <c r="AY191" s="19" t="s">
        <v>149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76</v>
      </c>
      <c r="BK191" s="227">
        <f>ROUND(I191*H191,2)</f>
        <v>0</v>
      </c>
      <c r="BL191" s="19" t="s">
        <v>155</v>
      </c>
      <c r="BM191" s="226" t="s">
        <v>1725</v>
      </c>
    </row>
    <row r="192" s="2" customFormat="1">
      <c r="A192" s="40"/>
      <c r="B192" s="41"/>
      <c r="C192" s="42"/>
      <c r="D192" s="228" t="s">
        <v>162</v>
      </c>
      <c r="E192" s="42"/>
      <c r="F192" s="229" t="s">
        <v>1018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162</v>
      </c>
      <c r="AU192" s="19" t="s">
        <v>78</v>
      </c>
    </row>
    <row r="193" s="2" customFormat="1" ht="24.15" customHeight="1">
      <c r="A193" s="40"/>
      <c r="B193" s="41"/>
      <c r="C193" s="215" t="s">
        <v>387</v>
      </c>
      <c r="D193" s="215" t="s">
        <v>151</v>
      </c>
      <c r="E193" s="216" t="s">
        <v>1020</v>
      </c>
      <c r="F193" s="217" t="s">
        <v>1021</v>
      </c>
      <c r="G193" s="218" t="s">
        <v>249</v>
      </c>
      <c r="H193" s="219">
        <v>0.745</v>
      </c>
      <c r="I193" s="220"/>
      <c r="J193" s="221">
        <f>ROUND(I193*H193,2)</f>
        <v>0</v>
      </c>
      <c r="K193" s="217" t="s">
        <v>160</v>
      </c>
      <c r="L193" s="46"/>
      <c r="M193" s="222" t="s">
        <v>19</v>
      </c>
      <c r="N193" s="223" t="s">
        <v>40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155</v>
      </c>
      <c r="AT193" s="226" t="s">
        <v>151</v>
      </c>
      <c r="AU193" s="226" t="s">
        <v>78</v>
      </c>
      <c r="AY193" s="19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76</v>
      </c>
      <c r="BK193" s="227">
        <f>ROUND(I193*H193,2)</f>
        <v>0</v>
      </c>
      <c r="BL193" s="19" t="s">
        <v>155</v>
      </c>
      <c r="BM193" s="226" t="s">
        <v>1726</v>
      </c>
    </row>
    <row r="194" s="2" customFormat="1">
      <c r="A194" s="40"/>
      <c r="B194" s="41"/>
      <c r="C194" s="42"/>
      <c r="D194" s="228" t="s">
        <v>162</v>
      </c>
      <c r="E194" s="42"/>
      <c r="F194" s="229" t="s">
        <v>1023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162</v>
      </c>
      <c r="AU194" s="19" t="s">
        <v>78</v>
      </c>
    </row>
    <row r="195" s="2" customFormat="1" ht="24.15" customHeight="1">
      <c r="A195" s="40"/>
      <c r="B195" s="41"/>
      <c r="C195" s="215" t="s">
        <v>391</v>
      </c>
      <c r="D195" s="215" t="s">
        <v>151</v>
      </c>
      <c r="E195" s="216" t="s">
        <v>1025</v>
      </c>
      <c r="F195" s="217" t="s">
        <v>1026</v>
      </c>
      <c r="G195" s="218" t="s">
        <v>249</v>
      </c>
      <c r="H195" s="219">
        <v>7.4500000000000002</v>
      </c>
      <c r="I195" s="220"/>
      <c r="J195" s="221">
        <f>ROUND(I195*H195,2)</f>
        <v>0</v>
      </c>
      <c r="K195" s="217" t="s">
        <v>160</v>
      </c>
      <c r="L195" s="46"/>
      <c r="M195" s="222" t="s">
        <v>19</v>
      </c>
      <c r="N195" s="223" t="s">
        <v>40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155</v>
      </c>
      <c r="AT195" s="226" t="s">
        <v>151</v>
      </c>
      <c r="AU195" s="226" t="s">
        <v>78</v>
      </c>
      <c r="AY195" s="19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76</v>
      </c>
      <c r="BK195" s="227">
        <f>ROUND(I195*H195,2)</f>
        <v>0</v>
      </c>
      <c r="BL195" s="19" t="s">
        <v>155</v>
      </c>
      <c r="BM195" s="226" t="s">
        <v>1727</v>
      </c>
    </row>
    <row r="196" s="2" customFormat="1">
      <c r="A196" s="40"/>
      <c r="B196" s="41"/>
      <c r="C196" s="42"/>
      <c r="D196" s="228" t="s">
        <v>162</v>
      </c>
      <c r="E196" s="42"/>
      <c r="F196" s="229" t="s">
        <v>1028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78</v>
      </c>
    </row>
    <row r="197" s="14" customFormat="1">
      <c r="A197" s="14"/>
      <c r="B197" s="244"/>
      <c r="C197" s="245"/>
      <c r="D197" s="235" t="s">
        <v>164</v>
      </c>
      <c r="E197" s="245"/>
      <c r="F197" s="247" t="s">
        <v>1728</v>
      </c>
      <c r="G197" s="245"/>
      <c r="H197" s="248">
        <v>7.4500000000000002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164</v>
      </c>
      <c r="AU197" s="254" t="s">
        <v>78</v>
      </c>
      <c r="AV197" s="14" t="s">
        <v>78</v>
      </c>
      <c r="AW197" s="14" t="s">
        <v>4</v>
      </c>
      <c r="AX197" s="14" t="s">
        <v>76</v>
      </c>
      <c r="AY197" s="254" t="s">
        <v>149</v>
      </c>
    </row>
    <row r="198" s="2" customFormat="1" ht="16.5" customHeight="1">
      <c r="A198" s="40"/>
      <c r="B198" s="41"/>
      <c r="C198" s="215" t="s">
        <v>396</v>
      </c>
      <c r="D198" s="215" t="s">
        <v>151</v>
      </c>
      <c r="E198" s="216" t="s">
        <v>1031</v>
      </c>
      <c r="F198" s="217" t="s">
        <v>1032</v>
      </c>
      <c r="G198" s="218" t="s">
        <v>249</v>
      </c>
      <c r="H198" s="219">
        <v>0.745</v>
      </c>
      <c r="I198" s="220"/>
      <c r="J198" s="221">
        <f>ROUND(I198*H198,2)</f>
        <v>0</v>
      </c>
      <c r="K198" s="217" t="s">
        <v>160</v>
      </c>
      <c r="L198" s="46"/>
      <c r="M198" s="222" t="s">
        <v>19</v>
      </c>
      <c r="N198" s="223" t="s">
        <v>40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155</v>
      </c>
      <c r="AT198" s="226" t="s">
        <v>151</v>
      </c>
      <c r="AU198" s="226" t="s">
        <v>78</v>
      </c>
      <c r="AY198" s="19" t="s">
        <v>149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76</v>
      </c>
      <c r="BK198" s="227">
        <f>ROUND(I198*H198,2)</f>
        <v>0</v>
      </c>
      <c r="BL198" s="19" t="s">
        <v>155</v>
      </c>
      <c r="BM198" s="226" t="s">
        <v>1729</v>
      </c>
    </row>
    <row r="199" s="2" customFormat="1">
      <c r="A199" s="40"/>
      <c r="B199" s="41"/>
      <c r="C199" s="42"/>
      <c r="D199" s="228" t="s">
        <v>162</v>
      </c>
      <c r="E199" s="42"/>
      <c r="F199" s="229" t="s">
        <v>1034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162</v>
      </c>
      <c r="AU199" s="19" t="s">
        <v>78</v>
      </c>
    </row>
    <row r="200" s="12" customFormat="1" ht="22.8" customHeight="1">
      <c r="A200" s="12"/>
      <c r="B200" s="199"/>
      <c r="C200" s="200"/>
      <c r="D200" s="201" t="s">
        <v>68</v>
      </c>
      <c r="E200" s="213" t="s">
        <v>578</v>
      </c>
      <c r="F200" s="213" t="s">
        <v>579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SUM(P201:P204)</f>
        <v>0</v>
      </c>
      <c r="Q200" s="207"/>
      <c r="R200" s="208">
        <f>SUM(R201:R204)</f>
        <v>0</v>
      </c>
      <c r="S200" s="207"/>
      <c r="T200" s="209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76</v>
      </c>
      <c r="AT200" s="211" t="s">
        <v>68</v>
      </c>
      <c r="AU200" s="211" t="s">
        <v>76</v>
      </c>
      <c r="AY200" s="210" t="s">
        <v>149</v>
      </c>
      <c r="BK200" s="212">
        <f>SUM(BK201:BK204)</f>
        <v>0</v>
      </c>
    </row>
    <row r="201" s="2" customFormat="1" ht="24.15" customHeight="1">
      <c r="A201" s="40"/>
      <c r="B201" s="41"/>
      <c r="C201" s="215" t="s">
        <v>401</v>
      </c>
      <c r="D201" s="215" t="s">
        <v>151</v>
      </c>
      <c r="E201" s="216" t="s">
        <v>581</v>
      </c>
      <c r="F201" s="217" t="s">
        <v>1036</v>
      </c>
      <c r="G201" s="218" t="s">
        <v>249</v>
      </c>
      <c r="H201" s="219">
        <v>13.01</v>
      </c>
      <c r="I201" s="220"/>
      <c r="J201" s="221">
        <f>ROUND(I201*H201,2)</f>
        <v>0</v>
      </c>
      <c r="K201" s="217" t="s">
        <v>160</v>
      </c>
      <c r="L201" s="46"/>
      <c r="M201" s="222" t="s">
        <v>19</v>
      </c>
      <c r="N201" s="223" t="s">
        <v>40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155</v>
      </c>
      <c r="AT201" s="226" t="s">
        <v>151</v>
      </c>
      <c r="AU201" s="226" t="s">
        <v>78</v>
      </c>
      <c r="AY201" s="19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76</v>
      </c>
      <c r="BK201" s="227">
        <f>ROUND(I201*H201,2)</f>
        <v>0</v>
      </c>
      <c r="BL201" s="19" t="s">
        <v>155</v>
      </c>
      <c r="BM201" s="226" t="s">
        <v>1730</v>
      </c>
    </row>
    <row r="202" s="2" customFormat="1">
      <c r="A202" s="40"/>
      <c r="B202" s="41"/>
      <c r="C202" s="42"/>
      <c r="D202" s="228" t="s">
        <v>162</v>
      </c>
      <c r="E202" s="42"/>
      <c r="F202" s="229" t="s">
        <v>1038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78</v>
      </c>
    </row>
    <row r="203" s="2" customFormat="1" ht="24.15" customHeight="1">
      <c r="A203" s="40"/>
      <c r="B203" s="41"/>
      <c r="C203" s="215" t="s">
        <v>173</v>
      </c>
      <c r="D203" s="215" t="s">
        <v>151</v>
      </c>
      <c r="E203" s="216" t="s">
        <v>1040</v>
      </c>
      <c r="F203" s="217" t="s">
        <v>1041</v>
      </c>
      <c r="G203" s="218" t="s">
        <v>249</v>
      </c>
      <c r="H203" s="219">
        <v>2</v>
      </c>
      <c r="I203" s="220"/>
      <c r="J203" s="221">
        <f>ROUND(I203*H203,2)</f>
        <v>0</v>
      </c>
      <c r="K203" s="217" t="s">
        <v>160</v>
      </c>
      <c r="L203" s="46"/>
      <c r="M203" s="222" t="s">
        <v>19</v>
      </c>
      <c r="N203" s="223" t="s">
        <v>40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155</v>
      </c>
      <c r="AT203" s="226" t="s">
        <v>151</v>
      </c>
      <c r="AU203" s="226" t="s">
        <v>78</v>
      </c>
      <c r="AY203" s="19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76</v>
      </c>
      <c r="BK203" s="227">
        <f>ROUND(I203*H203,2)</f>
        <v>0</v>
      </c>
      <c r="BL203" s="19" t="s">
        <v>155</v>
      </c>
      <c r="BM203" s="226" t="s">
        <v>1731</v>
      </c>
    </row>
    <row r="204" s="2" customFormat="1">
      <c r="A204" s="40"/>
      <c r="B204" s="41"/>
      <c r="C204" s="42"/>
      <c r="D204" s="228" t="s">
        <v>162</v>
      </c>
      <c r="E204" s="42"/>
      <c r="F204" s="229" t="s">
        <v>1043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162</v>
      </c>
      <c r="AU204" s="19" t="s">
        <v>78</v>
      </c>
    </row>
    <row r="205" s="12" customFormat="1" ht="22.8" customHeight="1">
      <c r="A205" s="12"/>
      <c r="B205" s="199"/>
      <c r="C205" s="200"/>
      <c r="D205" s="201" t="s">
        <v>68</v>
      </c>
      <c r="E205" s="213" t="s">
        <v>1044</v>
      </c>
      <c r="F205" s="213" t="s">
        <v>1045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SUM(P206:P243)</f>
        <v>0</v>
      </c>
      <c r="Q205" s="207"/>
      <c r="R205" s="208">
        <f>SUM(R206:R243)</f>
        <v>0.0056699999999999997</v>
      </c>
      <c r="S205" s="207"/>
      <c r="T205" s="209">
        <f>SUM(T206:T243)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76</v>
      </c>
      <c r="AT205" s="211" t="s">
        <v>68</v>
      </c>
      <c r="AU205" s="211" t="s">
        <v>76</v>
      </c>
      <c r="AY205" s="210" t="s">
        <v>149</v>
      </c>
      <c r="BK205" s="212">
        <f>SUM(BK206:BK243)</f>
        <v>0</v>
      </c>
    </row>
    <row r="206" s="2" customFormat="1" ht="21.75" customHeight="1">
      <c r="A206" s="40"/>
      <c r="B206" s="41"/>
      <c r="C206" s="215" t="s">
        <v>409</v>
      </c>
      <c r="D206" s="215" t="s">
        <v>151</v>
      </c>
      <c r="E206" s="216" t="s">
        <v>1732</v>
      </c>
      <c r="F206" s="217" t="s">
        <v>1733</v>
      </c>
      <c r="G206" s="218" t="s">
        <v>382</v>
      </c>
      <c r="H206" s="219">
        <v>16</v>
      </c>
      <c r="I206" s="220"/>
      <c r="J206" s="221">
        <f>ROUND(I206*H206,2)</f>
        <v>0</v>
      </c>
      <c r="K206" s="217" t="s">
        <v>160</v>
      </c>
      <c r="L206" s="46"/>
      <c r="M206" s="222" t="s">
        <v>19</v>
      </c>
      <c r="N206" s="223" t="s">
        <v>40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155</v>
      </c>
      <c r="AT206" s="226" t="s">
        <v>151</v>
      </c>
      <c r="AU206" s="226" t="s">
        <v>78</v>
      </c>
      <c r="AY206" s="19" t="s">
        <v>149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76</v>
      </c>
      <c r="BK206" s="227">
        <f>ROUND(I206*H206,2)</f>
        <v>0</v>
      </c>
      <c r="BL206" s="19" t="s">
        <v>155</v>
      </c>
      <c r="BM206" s="226" t="s">
        <v>1734</v>
      </c>
    </row>
    <row r="207" s="2" customFormat="1">
      <c r="A207" s="40"/>
      <c r="B207" s="41"/>
      <c r="C207" s="42"/>
      <c r="D207" s="228" t="s">
        <v>162</v>
      </c>
      <c r="E207" s="42"/>
      <c r="F207" s="229" t="s">
        <v>1735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162</v>
      </c>
      <c r="AU207" s="19" t="s">
        <v>78</v>
      </c>
    </row>
    <row r="208" s="2" customFormat="1" ht="21.75" customHeight="1">
      <c r="A208" s="40"/>
      <c r="B208" s="41"/>
      <c r="C208" s="215" t="s">
        <v>414</v>
      </c>
      <c r="D208" s="215" t="s">
        <v>151</v>
      </c>
      <c r="E208" s="216" t="s">
        <v>1736</v>
      </c>
      <c r="F208" s="217" t="s">
        <v>1737</v>
      </c>
      <c r="G208" s="218" t="s">
        <v>382</v>
      </c>
      <c r="H208" s="219">
        <v>16</v>
      </c>
      <c r="I208" s="220"/>
      <c r="J208" s="221">
        <f>ROUND(I208*H208,2)</f>
        <v>0</v>
      </c>
      <c r="K208" s="217" t="s">
        <v>160</v>
      </c>
      <c r="L208" s="46"/>
      <c r="M208" s="222" t="s">
        <v>19</v>
      </c>
      <c r="N208" s="223" t="s">
        <v>40</v>
      </c>
      <c r="O208" s="86"/>
      <c r="P208" s="224">
        <f>O208*H208</f>
        <v>0</v>
      </c>
      <c r="Q208" s="224">
        <v>0.00024000000000000001</v>
      </c>
      <c r="R208" s="224">
        <f>Q208*H208</f>
        <v>0.0038400000000000001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155</v>
      </c>
      <c r="AT208" s="226" t="s">
        <v>151</v>
      </c>
      <c r="AU208" s="226" t="s">
        <v>78</v>
      </c>
      <c r="AY208" s="19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76</v>
      </c>
      <c r="BK208" s="227">
        <f>ROUND(I208*H208,2)</f>
        <v>0</v>
      </c>
      <c r="BL208" s="19" t="s">
        <v>155</v>
      </c>
      <c r="BM208" s="226" t="s">
        <v>1738</v>
      </c>
    </row>
    <row r="209" s="2" customFormat="1">
      <c r="A209" s="40"/>
      <c r="B209" s="41"/>
      <c r="C209" s="42"/>
      <c r="D209" s="228" t="s">
        <v>162</v>
      </c>
      <c r="E209" s="42"/>
      <c r="F209" s="229" t="s">
        <v>1739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162</v>
      </c>
      <c r="AU209" s="19" t="s">
        <v>78</v>
      </c>
    </row>
    <row r="210" s="2" customFormat="1" ht="21.75" customHeight="1">
      <c r="A210" s="40"/>
      <c r="B210" s="41"/>
      <c r="C210" s="215" t="s">
        <v>418</v>
      </c>
      <c r="D210" s="215" t="s">
        <v>151</v>
      </c>
      <c r="E210" s="216" t="s">
        <v>1740</v>
      </c>
      <c r="F210" s="217" t="s">
        <v>1741</v>
      </c>
      <c r="G210" s="218" t="s">
        <v>382</v>
      </c>
      <c r="H210" s="219">
        <v>2</v>
      </c>
      <c r="I210" s="220"/>
      <c r="J210" s="221">
        <f>ROUND(I210*H210,2)</f>
        <v>0</v>
      </c>
      <c r="K210" s="217" t="s">
        <v>160</v>
      </c>
      <c r="L210" s="46"/>
      <c r="M210" s="222" t="s">
        <v>19</v>
      </c>
      <c r="N210" s="223" t="s">
        <v>40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155</v>
      </c>
      <c r="AT210" s="226" t="s">
        <v>151</v>
      </c>
      <c r="AU210" s="226" t="s">
        <v>78</v>
      </c>
      <c r="AY210" s="19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76</v>
      </c>
      <c r="BK210" s="227">
        <f>ROUND(I210*H210,2)</f>
        <v>0</v>
      </c>
      <c r="BL210" s="19" t="s">
        <v>155</v>
      </c>
      <c r="BM210" s="226" t="s">
        <v>1742</v>
      </c>
    </row>
    <row r="211" s="2" customFormat="1">
      <c r="A211" s="40"/>
      <c r="B211" s="41"/>
      <c r="C211" s="42"/>
      <c r="D211" s="228" t="s">
        <v>162</v>
      </c>
      <c r="E211" s="42"/>
      <c r="F211" s="229" t="s">
        <v>1743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162</v>
      </c>
      <c r="AU211" s="19" t="s">
        <v>78</v>
      </c>
    </row>
    <row r="212" s="2" customFormat="1" ht="21.75" customHeight="1">
      <c r="A212" s="40"/>
      <c r="B212" s="41"/>
      <c r="C212" s="215" t="s">
        <v>423</v>
      </c>
      <c r="D212" s="215" t="s">
        <v>151</v>
      </c>
      <c r="E212" s="216" t="s">
        <v>1744</v>
      </c>
      <c r="F212" s="217" t="s">
        <v>1745</v>
      </c>
      <c r="G212" s="218" t="s">
        <v>382</v>
      </c>
      <c r="H212" s="219">
        <v>3</v>
      </c>
      <c r="I212" s="220"/>
      <c r="J212" s="221">
        <f>ROUND(I212*H212,2)</f>
        <v>0</v>
      </c>
      <c r="K212" s="217" t="s">
        <v>160</v>
      </c>
      <c r="L212" s="46"/>
      <c r="M212" s="222" t="s">
        <v>19</v>
      </c>
      <c r="N212" s="223" t="s">
        <v>40</v>
      </c>
      <c r="O212" s="86"/>
      <c r="P212" s="224">
        <f>O212*H212</f>
        <v>0</v>
      </c>
      <c r="Q212" s="224">
        <v>0.00060999999999999997</v>
      </c>
      <c r="R212" s="224">
        <f>Q212*H212</f>
        <v>0.00183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155</v>
      </c>
      <c r="AT212" s="226" t="s">
        <v>151</v>
      </c>
      <c r="AU212" s="226" t="s">
        <v>78</v>
      </c>
      <c r="AY212" s="19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76</v>
      </c>
      <c r="BK212" s="227">
        <f>ROUND(I212*H212,2)</f>
        <v>0</v>
      </c>
      <c r="BL212" s="19" t="s">
        <v>155</v>
      </c>
      <c r="BM212" s="226" t="s">
        <v>1746</v>
      </c>
    </row>
    <row r="213" s="2" customFormat="1">
      <c r="A213" s="40"/>
      <c r="B213" s="41"/>
      <c r="C213" s="42"/>
      <c r="D213" s="228" t="s">
        <v>162</v>
      </c>
      <c r="E213" s="42"/>
      <c r="F213" s="229" t="s">
        <v>1747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162</v>
      </c>
      <c r="AU213" s="19" t="s">
        <v>78</v>
      </c>
    </row>
    <row r="214" s="2" customFormat="1" ht="21.75" customHeight="1">
      <c r="A214" s="40"/>
      <c r="B214" s="41"/>
      <c r="C214" s="215" t="s">
        <v>427</v>
      </c>
      <c r="D214" s="215" t="s">
        <v>151</v>
      </c>
      <c r="E214" s="216" t="s">
        <v>1748</v>
      </c>
      <c r="F214" s="217" t="s">
        <v>1749</v>
      </c>
      <c r="G214" s="218" t="s">
        <v>382</v>
      </c>
      <c r="H214" s="219">
        <v>1</v>
      </c>
      <c r="I214" s="220"/>
      <c r="J214" s="221">
        <f>ROUND(I214*H214,2)</f>
        <v>0</v>
      </c>
      <c r="K214" s="217" t="s">
        <v>160</v>
      </c>
      <c r="L214" s="46"/>
      <c r="M214" s="222" t="s">
        <v>19</v>
      </c>
      <c r="N214" s="223" t="s">
        <v>40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155</v>
      </c>
      <c r="AT214" s="226" t="s">
        <v>151</v>
      </c>
      <c r="AU214" s="226" t="s">
        <v>78</v>
      </c>
      <c r="AY214" s="19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76</v>
      </c>
      <c r="BK214" s="227">
        <f>ROUND(I214*H214,2)</f>
        <v>0</v>
      </c>
      <c r="BL214" s="19" t="s">
        <v>155</v>
      </c>
      <c r="BM214" s="226" t="s">
        <v>1750</v>
      </c>
    </row>
    <row r="215" s="2" customFormat="1">
      <c r="A215" s="40"/>
      <c r="B215" s="41"/>
      <c r="C215" s="42"/>
      <c r="D215" s="228" t="s">
        <v>162</v>
      </c>
      <c r="E215" s="42"/>
      <c r="F215" s="229" t="s">
        <v>1751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162</v>
      </c>
      <c r="AU215" s="19" t="s">
        <v>78</v>
      </c>
    </row>
    <row r="216" s="2" customFormat="1" ht="24.15" customHeight="1">
      <c r="A216" s="40"/>
      <c r="B216" s="41"/>
      <c r="C216" s="215" t="s">
        <v>432</v>
      </c>
      <c r="D216" s="215" t="s">
        <v>151</v>
      </c>
      <c r="E216" s="216" t="s">
        <v>1752</v>
      </c>
      <c r="F216" s="217" t="s">
        <v>1753</v>
      </c>
      <c r="G216" s="218" t="s">
        <v>382</v>
      </c>
      <c r="H216" s="219">
        <v>10</v>
      </c>
      <c r="I216" s="220"/>
      <c r="J216" s="221">
        <f>ROUND(I216*H216,2)</f>
        <v>0</v>
      </c>
      <c r="K216" s="217" t="s">
        <v>160</v>
      </c>
      <c r="L216" s="46"/>
      <c r="M216" s="222" t="s">
        <v>19</v>
      </c>
      <c r="N216" s="223" t="s">
        <v>40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155</v>
      </c>
      <c r="AT216" s="226" t="s">
        <v>151</v>
      </c>
      <c r="AU216" s="226" t="s">
        <v>78</v>
      </c>
      <c r="AY216" s="19" t="s">
        <v>149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76</v>
      </c>
      <c r="BK216" s="227">
        <f>ROUND(I216*H216,2)</f>
        <v>0</v>
      </c>
      <c r="BL216" s="19" t="s">
        <v>155</v>
      </c>
      <c r="BM216" s="226" t="s">
        <v>1754</v>
      </c>
    </row>
    <row r="217" s="2" customFormat="1">
      <c r="A217" s="40"/>
      <c r="B217" s="41"/>
      <c r="C217" s="42"/>
      <c r="D217" s="228" t="s">
        <v>162</v>
      </c>
      <c r="E217" s="42"/>
      <c r="F217" s="229" t="s">
        <v>1755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162</v>
      </c>
      <c r="AU217" s="19" t="s">
        <v>78</v>
      </c>
    </row>
    <row r="218" s="2" customFormat="1" ht="24.15" customHeight="1">
      <c r="A218" s="40"/>
      <c r="B218" s="41"/>
      <c r="C218" s="215" t="s">
        <v>436</v>
      </c>
      <c r="D218" s="215" t="s">
        <v>151</v>
      </c>
      <c r="E218" s="216" t="s">
        <v>1756</v>
      </c>
      <c r="F218" s="217" t="s">
        <v>1757</v>
      </c>
      <c r="G218" s="218" t="s">
        <v>382</v>
      </c>
      <c r="H218" s="219">
        <v>9</v>
      </c>
      <c r="I218" s="220"/>
      <c r="J218" s="221">
        <f>ROUND(I218*H218,2)</f>
        <v>0</v>
      </c>
      <c r="K218" s="217" t="s">
        <v>160</v>
      </c>
      <c r="L218" s="46"/>
      <c r="M218" s="222" t="s">
        <v>19</v>
      </c>
      <c r="N218" s="223" t="s">
        <v>40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155</v>
      </c>
      <c r="AT218" s="226" t="s">
        <v>151</v>
      </c>
      <c r="AU218" s="226" t="s">
        <v>78</v>
      </c>
      <c r="AY218" s="19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76</v>
      </c>
      <c r="BK218" s="227">
        <f>ROUND(I218*H218,2)</f>
        <v>0</v>
      </c>
      <c r="BL218" s="19" t="s">
        <v>155</v>
      </c>
      <c r="BM218" s="226" t="s">
        <v>1758</v>
      </c>
    </row>
    <row r="219" s="2" customFormat="1">
      <c r="A219" s="40"/>
      <c r="B219" s="41"/>
      <c r="C219" s="42"/>
      <c r="D219" s="228" t="s">
        <v>162</v>
      </c>
      <c r="E219" s="42"/>
      <c r="F219" s="229" t="s">
        <v>1759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162</v>
      </c>
      <c r="AU219" s="19" t="s">
        <v>78</v>
      </c>
    </row>
    <row r="220" s="2" customFormat="1" ht="16.5" customHeight="1">
      <c r="A220" s="40"/>
      <c r="B220" s="41"/>
      <c r="C220" s="215" t="s">
        <v>440</v>
      </c>
      <c r="D220" s="215" t="s">
        <v>151</v>
      </c>
      <c r="E220" s="216" t="s">
        <v>947</v>
      </c>
      <c r="F220" s="217" t="s">
        <v>1760</v>
      </c>
      <c r="G220" s="218" t="s">
        <v>154</v>
      </c>
      <c r="H220" s="219">
        <v>16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40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155</v>
      </c>
      <c r="AT220" s="226" t="s">
        <v>151</v>
      </c>
      <c r="AU220" s="226" t="s">
        <v>78</v>
      </c>
      <c r="AY220" s="19" t="s">
        <v>149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76</v>
      </c>
      <c r="BK220" s="227">
        <f>ROUND(I220*H220,2)</f>
        <v>0</v>
      </c>
      <c r="BL220" s="19" t="s">
        <v>155</v>
      </c>
      <c r="BM220" s="226" t="s">
        <v>1761</v>
      </c>
    </row>
    <row r="221" s="2" customFormat="1">
      <c r="A221" s="40"/>
      <c r="B221" s="41"/>
      <c r="C221" s="42"/>
      <c r="D221" s="235" t="s">
        <v>184</v>
      </c>
      <c r="E221" s="42"/>
      <c r="F221" s="266" t="s">
        <v>1710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78</v>
      </c>
    </row>
    <row r="222" s="2" customFormat="1" ht="16.5" customHeight="1">
      <c r="A222" s="40"/>
      <c r="B222" s="41"/>
      <c r="C222" s="215" t="s">
        <v>444</v>
      </c>
      <c r="D222" s="215" t="s">
        <v>151</v>
      </c>
      <c r="E222" s="216" t="s">
        <v>950</v>
      </c>
      <c r="F222" s="217" t="s">
        <v>1762</v>
      </c>
      <c r="G222" s="218" t="s">
        <v>154</v>
      </c>
      <c r="H222" s="219">
        <v>2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40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155</v>
      </c>
      <c r="AT222" s="226" t="s">
        <v>151</v>
      </c>
      <c r="AU222" s="226" t="s">
        <v>78</v>
      </c>
      <c r="AY222" s="19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76</v>
      </c>
      <c r="BK222" s="227">
        <f>ROUND(I222*H222,2)</f>
        <v>0</v>
      </c>
      <c r="BL222" s="19" t="s">
        <v>155</v>
      </c>
      <c r="BM222" s="226" t="s">
        <v>1763</v>
      </c>
    </row>
    <row r="223" s="2" customFormat="1">
      <c r="A223" s="40"/>
      <c r="B223" s="41"/>
      <c r="C223" s="42"/>
      <c r="D223" s="235" t="s">
        <v>184</v>
      </c>
      <c r="E223" s="42"/>
      <c r="F223" s="266" t="s">
        <v>1710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78</v>
      </c>
    </row>
    <row r="224" s="2" customFormat="1" ht="16.5" customHeight="1">
      <c r="A224" s="40"/>
      <c r="B224" s="41"/>
      <c r="C224" s="215" t="s">
        <v>449</v>
      </c>
      <c r="D224" s="215" t="s">
        <v>151</v>
      </c>
      <c r="E224" s="216" t="s">
        <v>954</v>
      </c>
      <c r="F224" s="217" t="s">
        <v>1764</v>
      </c>
      <c r="G224" s="218" t="s">
        <v>154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40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155</v>
      </c>
      <c r="AT224" s="226" t="s">
        <v>151</v>
      </c>
      <c r="AU224" s="226" t="s">
        <v>78</v>
      </c>
      <c r="AY224" s="19" t="s">
        <v>149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76</v>
      </c>
      <c r="BK224" s="227">
        <f>ROUND(I224*H224,2)</f>
        <v>0</v>
      </c>
      <c r="BL224" s="19" t="s">
        <v>155</v>
      </c>
      <c r="BM224" s="226" t="s">
        <v>1765</v>
      </c>
    </row>
    <row r="225" s="2" customFormat="1">
      <c r="A225" s="40"/>
      <c r="B225" s="41"/>
      <c r="C225" s="42"/>
      <c r="D225" s="235" t="s">
        <v>184</v>
      </c>
      <c r="E225" s="42"/>
      <c r="F225" s="266" t="s">
        <v>1710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78</v>
      </c>
    </row>
    <row r="226" s="2" customFormat="1" ht="16.5" customHeight="1">
      <c r="A226" s="40"/>
      <c r="B226" s="41"/>
      <c r="C226" s="215" t="s">
        <v>454</v>
      </c>
      <c r="D226" s="215" t="s">
        <v>151</v>
      </c>
      <c r="E226" s="216" t="s">
        <v>1766</v>
      </c>
      <c r="F226" s="217" t="s">
        <v>1767</v>
      </c>
      <c r="G226" s="218" t="s">
        <v>154</v>
      </c>
      <c r="H226" s="219">
        <v>8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40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155</v>
      </c>
      <c r="AT226" s="226" t="s">
        <v>151</v>
      </c>
      <c r="AU226" s="226" t="s">
        <v>78</v>
      </c>
      <c r="AY226" s="19" t="s">
        <v>149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76</v>
      </c>
      <c r="BK226" s="227">
        <f>ROUND(I226*H226,2)</f>
        <v>0</v>
      </c>
      <c r="BL226" s="19" t="s">
        <v>155</v>
      </c>
      <c r="BM226" s="226" t="s">
        <v>1768</v>
      </c>
    </row>
    <row r="227" s="2" customFormat="1">
      <c r="A227" s="40"/>
      <c r="B227" s="41"/>
      <c r="C227" s="42"/>
      <c r="D227" s="235" t="s">
        <v>184</v>
      </c>
      <c r="E227" s="42"/>
      <c r="F227" s="266" t="s">
        <v>1710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78</v>
      </c>
    </row>
    <row r="228" s="2" customFormat="1" ht="16.5" customHeight="1">
      <c r="A228" s="40"/>
      <c r="B228" s="41"/>
      <c r="C228" s="215" t="s">
        <v>460</v>
      </c>
      <c r="D228" s="215" t="s">
        <v>151</v>
      </c>
      <c r="E228" s="216" t="s">
        <v>1769</v>
      </c>
      <c r="F228" s="217" t="s">
        <v>1770</v>
      </c>
      <c r="G228" s="218" t="s">
        <v>154</v>
      </c>
      <c r="H228" s="219">
        <v>2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40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155</v>
      </c>
      <c r="AT228" s="226" t="s">
        <v>151</v>
      </c>
      <c r="AU228" s="226" t="s">
        <v>78</v>
      </c>
      <c r="AY228" s="19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76</v>
      </c>
      <c r="BK228" s="227">
        <f>ROUND(I228*H228,2)</f>
        <v>0</v>
      </c>
      <c r="BL228" s="19" t="s">
        <v>155</v>
      </c>
      <c r="BM228" s="226" t="s">
        <v>1771</v>
      </c>
    </row>
    <row r="229" s="2" customFormat="1">
      <c r="A229" s="40"/>
      <c r="B229" s="41"/>
      <c r="C229" s="42"/>
      <c r="D229" s="235" t="s">
        <v>184</v>
      </c>
      <c r="E229" s="42"/>
      <c r="F229" s="266" t="s">
        <v>1710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78</v>
      </c>
    </row>
    <row r="230" s="2" customFormat="1" ht="16.5" customHeight="1">
      <c r="A230" s="40"/>
      <c r="B230" s="41"/>
      <c r="C230" s="215" t="s">
        <v>465</v>
      </c>
      <c r="D230" s="215" t="s">
        <v>151</v>
      </c>
      <c r="E230" s="216" t="s">
        <v>1772</v>
      </c>
      <c r="F230" s="217" t="s">
        <v>1773</v>
      </c>
      <c r="G230" s="218" t="s">
        <v>154</v>
      </c>
      <c r="H230" s="219">
        <v>8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40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155</v>
      </c>
      <c r="AT230" s="226" t="s">
        <v>151</v>
      </c>
      <c r="AU230" s="226" t="s">
        <v>78</v>
      </c>
      <c r="AY230" s="19" t="s">
        <v>149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76</v>
      </c>
      <c r="BK230" s="227">
        <f>ROUND(I230*H230,2)</f>
        <v>0</v>
      </c>
      <c r="BL230" s="19" t="s">
        <v>155</v>
      </c>
      <c r="BM230" s="226" t="s">
        <v>1774</v>
      </c>
    </row>
    <row r="231" s="2" customFormat="1">
      <c r="A231" s="40"/>
      <c r="B231" s="41"/>
      <c r="C231" s="42"/>
      <c r="D231" s="235" t="s">
        <v>184</v>
      </c>
      <c r="E231" s="42"/>
      <c r="F231" s="266" t="s">
        <v>1710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78</v>
      </c>
    </row>
    <row r="232" s="2" customFormat="1" ht="16.5" customHeight="1">
      <c r="A232" s="40"/>
      <c r="B232" s="41"/>
      <c r="C232" s="215" t="s">
        <v>470</v>
      </c>
      <c r="D232" s="215" t="s">
        <v>151</v>
      </c>
      <c r="E232" s="216" t="s">
        <v>1775</v>
      </c>
      <c r="F232" s="217" t="s">
        <v>1776</v>
      </c>
      <c r="G232" s="218" t="s">
        <v>154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40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155</v>
      </c>
      <c r="AT232" s="226" t="s">
        <v>151</v>
      </c>
      <c r="AU232" s="226" t="s">
        <v>78</v>
      </c>
      <c r="AY232" s="19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76</v>
      </c>
      <c r="BK232" s="227">
        <f>ROUND(I232*H232,2)</f>
        <v>0</v>
      </c>
      <c r="BL232" s="19" t="s">
        <v>155</v>
      </c>
      <c r="BM232" s="226" t="s">
        <v>1777</v>
      </c>
    </row>
    <row r="233" s="2" customFormat="1">
      <c r="A233" s="40"/>
      <c r="B233" s="41"/>
      <c r="C233" s="42"/>
      <c r="D233" s="235" t="s">
        <v>184</v>
      </c>
      <c r="E233" s="42"/>
      <c r="F233" s="266" t="s">
        <v>1710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78</v>
      </c>
    </row>
    <row r="234" s="2" customFormat="1" ht="16.5" customHeight="1">
      <c r="A234" s="40"/>
      <c r="B234" s="41"/>
      <c r="C234" s="215" t="s">
        <v>474</v>
      </c>
      <c r="D234" s="215" t="s">
        <v>151</v>
      </c>
      <c r="E234" s="216" t="s">
        <v>1778</v>
      </c>
      <c r="F234" s="217" t="s">
        <v>1779</v>
      </c>
      <c r="G234" s="218" t="s">
        <v>154</v>
      </c>
      <c r="H234" s="219">
        <v>3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40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155</v>
      </c>
      <c r="AT234" s="226" t="s">
        <v>151</v>
      </c>
      <c r="AU234" s="226" t="s">
        <v>78</v>
      </c>
      <c r="AY234" s="19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76</v>
      </c>
      <c r="BK234" s="227">
        <f>ROUND(I234*H234,2)</f>
        <v>0</v>
      </c>
      <c r="BL234" s="19" t="s">
        <v>155</v>
      </c>
      <c r="BM234" s="226" t="s">
        <v>1780</v>
      </c>
    </row>
    <row r="235" s="2" customFormat="1">
      <c r="A235" s="40"/>
      <c r="B235" s="41"/>
      <c r="C235" s="42"/>
      <c r="D235" s="235" t="s">
        <v>184</v>
      </c>
      <c r="E235" s="42"/>
      <c r="F235" s="266" t="s">
        <v>1710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78</v>
      </c>
    </row>
    <row r="236" s="2" customFormat="1" ht="16.5" customHeight="1">
      <c r="A236" s="40"/>
      <c r="B236" s="41"/>
      <c r="C236" s="215" t="s">
        <v>478</v>
      </c>
      <c r="D236" s="215" t="s">
        <v>151</v>
      </c>
      <c r="E236" s="216" t="s">
        <v>1781</v>
      </c>
      <c r="F236" s="217" t="s">
        <v>1782</v>
      </c>
      <c r="G236" s="218" t="s">
        <v>154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40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155</v>
      </c>
      <c r="AT236" s="226" t="s">
        <v>151</v>
      </c>
      <c r="AU236" s="226" t="s">
        <v>78</v>
      </c>
      <c r="AY236" s="19" t="s">
        <v>149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76</v>
      </c>
      <c r="BK236" s="227">
        <f>ROUND(I236*H236,2)</f>
        <v>0</v>
      </c>
      <c r="BL236" s="19" t="s">
        <v>155</v>
      </c>
      <c r="BM236" s="226" t="s">
        <v>1783</v>
      </c>
    </row>
    <row r="237" s="2" customFormat="1">
      <c r="A237" s="40"/>
      <c r="B237" s="41"/>
      <c r="C237" s="42"/>
      <c r="D237" s="235" t="s">
        <v>184</v>
      </c>
      <c r="E237" s="42"/>
      <c r="F237" s="266" t="s">
        <v>1710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78</v>
      </c>
    </row>
    <row r="238" s="2" customFormat="1" ht="16.5" customHeight="1">
      <c r="A238" s="40"/>
      <c r="B238" s="41"/>
      <c r="C238" s="215" t="s">
        <v>482</v>
      </c>
      <c r="D238" s="215" t="s">
        <v>151</v>
      </c>
      <c r="E238" s="216" t="s">
        <v>1784</v>
      </c>
      <c r="F238" s="217" t="s">
        <v>1785</v>
      </c>
      <c r="G238" s="218" t="s">
        <v>154</v>
      </c>
      <c r="H238" s="219">
        <v>13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40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155</v>
      </c>
      <c r="AT238" s="226" t="s">
        <v>151</v>
      </c>
      <c r="AU238" s="226" t="s">
        <v>78</v>
      </c>
      <c r="AY238" s="19" t="s">
        <v>149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76</v>
      </c>
      <c r="BK238" s="227">
        <f>ROUND(I238*H238,2)</f>
        <v>0</v>
      </c>
      <c r="BL238" s="19" t="s">
        <v>155</v>
      </c>
      <c r="BM238" s="226" t="s">
        <v>1786</v>
      </c>
    </row>
    <row r="239" s="2" customFormat="1">
      <c r="A239" s="40"/>
      <c r="B239" s="41"/>
      <c r="C239" s="42"/>
      <c r="D239" s="235" t="s">
        <v>184</v>
      </c>
      <c r="E239" s="42"/>
      <c r="F239" s="266" t="s">
        <v>1710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78</v>
      </c>
    </row>
    <row r="240" s="2" customFormat="1" ht="16.5" customHeight="1">
      <c r="A240" s="40"/>
      <c r="B240" s="41"/>
      <c r="C240" s="215" t="s">
        <v>487</v>
      </c>
      <c r="D240" s="215" t="s">
        <v>151</v>
      </c>
      <c r="E240" s="216" t="s">
        <v>1787</v>
      </c>
      <c r="F240" s="217" t="s">
        <v>1788</v>
      </c>
      <c r="G240" s="218" t="s">
        <v>154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40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155</v>
      </c>
      <c r="AT240" s="226" t="s">
        <v>151</v>
      </c>
      <c r="AU240" s="226" t="s">
        <v>78</v>
      </c>
      <c r="AY240" s="19" t="s">
        <v>149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76</v>
      </c>
      <c r="BK240" s="227">
        <f>ROUND(I240*H240,2)</f>
        <v>0</v>
      </c>
      <c r="BL240" s="19" t="s">
        <v>155</v>
      </c>
      <c r="BM240" s="226" t="s">
        <v>1789</v>
      </c>
    </row>
    <row r="241" s="2" customFormat="1">
      <c r="A241" s="40"/>
      <c r="B241" s="41"/>
      <c r="C241" s="42"/>
      <c r="D241" s="235" t="s">
        <v>184</v>
      </c>
      <c r="E241" s="42"/>
      <c r="F241" s="266" t="s">
        <v>1710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78</v>
      </c>
    </row>
    <row r="242" s="2" customFormat="1" ht="16.5" customHeight="1">
      <c r="A242" s="40"/>
      <c r="B242" s="41"/>
      <c r="C242" s="215" t="s">
        <v>492</v>
      </c>
      <c r="D242" s="215" t="s">
        <v>151</v>
      </c>
      <c r="E242" s="216" t="s">
        <v>1790</v>
      </c>
      <c r="F242" s="217" t="s">
        <v>1791</v>
      </c>
      <c r="G242" s="218" t="s">
        <v>154</v>
      </c>
      <c r="H242" s="219">
        <v>19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40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155</v>
      </c>
      <c r="AT242" s="226" t="s">
        <v>151</v>
      </c>
      <c r="AU242" s="226" t="s">
        <v>78</v>
      </c>
      <c r="AY242" s="19" t="s">
        <v>149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76</v>
      </c>
      <c r="BK242" s="227">
        <f>ROUND(I242*H242,2)</f>
        <v>0</v>
      </c>
      <c r="BL242" s="19" t="s">
        <v>155</v>
      </c>
      <c r="BM242" s="226" t="s">
        <v>1792</v>
      </c>
    </row>
    <row r="243" s="2" customFormat="1">
      <c r="A243" s="40"/>
      <c r="B243" s="41"/>
      <c r="C243" s="42"/>
      <c r="D243" s="235" t="s">
        <v>184</v>
      </c>
      <c r="E243" s="42"/>
      <c r="F243" s="266" t="s">
        <v>1710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78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1219</v>
      </c>
      <c r="F244" s="213" t="s">
        <v>1220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SUM(P245:P248)</f>
        <v>0</v>
      </c>
      <c r="Q244" s="207"/>
      <c r="R244" s="208">
        <f>SUM(R245:R248)</f>
        <v>0.76000000000000001</v>
      </c>
      <c r="S244" s="207"/>
      <c r="T244" s="20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149</v>
      </c>
      <c r="BK244" s="212">
        <f>SUM(BK245:BK248)</f>
        <v>0</v>
      </c>
    </row>
    <row r="245" s="2" customFormat="1" ht="16.5" customHeight="1">
      <c r="A245" s="40"/>
      <c r="B245" s="41"/>
      <c r="C245" s="215" t="s">
        <v>499</v>
      </c>
      <c r="D245" s="215" t="s">
        <v>151</v>
      </c>
      <c r="E245" s="216" t="s">
        <v>1222</v>
      </c>
      <c r="F245" s="217" t="s">
        <v>1223</v>
      </c>
      <c r="G245" s="218" t="s">
        <v>382</v>
      </c>
      <c r="H245" s="219">
        <v>19</v>
      </c>
      <c r="I245" s="220"/>
      <c r="J245" s="221">
        <f>ROUND(I245*H245,2)</f>
        <v>0</v>
      </c>
      <c r="K245" s="217" t="s">
        <v>160</v>
      </c>
      <c r="L245" s="46"/>
      <c r="M245" s="222" t="s">
        <v>19</v>
      </c>
      <c r="N245" s="223" t="s">
        <v>40</v>
      </c>
      <c r="O245" s="86"/>
      <c r="P245" s="224">
        <f>O245*H245</f>
        <v>0</v>
      </c>
      <c r="Q245" s="224">
        <v>0.040000000000000001</v>
      </c>
      <c r="R245" s="224">
        <f>Q245*H245</f>
        <v>0.76000000000000001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155</v>
      </c>
      <c r="AT245" s="226" t="s">
        <v>151</v>
      </c>
      <c r="AU245" s="226" t="s">
        <v>78</v>
      </c>
      <c r="AY245" s="19" t="s">
        <v>149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76</v>
      </c>
      <c r="BK245" s="227">
        <f>ROUND(I245*H245,2)</f>
        <v>0</v>
      </c>
      <c r="BL245" s="19" t="s">
        <v>155</v>
      </c>
      <c r="BM245" s="226" t="s">
        <v>1793</v>
      </c>
    </row>
    <row r="246" s="2" customFormat="1">
      <c r="A246" s="40"/>
      <c r="B246" s="41"/>
      <c r="C246" s="42"/>
      <c r="D246" s="228" t="s">
        <v>162</v>
      </c>
      <c r="E246" s="42"/>
      <c r="F246" s="229" t="s">
        <v>1225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162</v>
      </c>
      <c r="AU246" s="19" t="s">
        <v>78</v>
      </c>
    </row>
    <row r="247" s="2" customFormat="1" ht="16.5" customHeight="1">
      <c r="A247" s="40"/>
      <c r="B247" s="41"/>
      <c r="C247" s="215" t="s">
        <v>504</v>
      </c>
      <c r="D247" s="215" t="s">
        <v>151</v>
      </c>
      <c r="E247" s="216" t="s">
        <v>1794</v>
      </c>
      <c r="F247" s="217" t="s">
        <v>1795</v>
      </c>
      <c r="G247" s="218" t="s">
        <v>154</v>
      </c>
      <c r="H247" s="219">
        <v>19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40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155</v>
      </c>
      <c r="AT247" s="226" t="s">
        <v>151</v>
      </c>
      <c r="AU247" s="226" t="s">
        <v>78</v>
      </c>
      <c r="AY247" s="19" t="s">
        <v>149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76</v>
      </c>
      <c r="BK247" s="227">
        <f>ROUND(I247*H247,2)</f>
        <v>0</v>
      </c>
      <c r="BL247" s="19" t="s">
        <v>155</v>
      </c>
      <c r="BM247" s="226" t="s">
        <v>1796</v>
      </c>
    </row>
    <row r="248" s="2" customFormat="1">
      <c r="A248" s="40"/>
      <c r="B248" s="41"/>
      <c r="C248" s="42"/>
      <c r="D248" s="235" t="s">
        <v>184</v>
      </c>
      <c r="E248" s="42"/>
      <c r="F248" s="266" t="s">
        <v>1710</v>
      </c>
      <c r="G248" s="42"/>
      <c r="H248" s="42"/>
      <c r="I248" s="230"/>
      <c r="J248" s="42"/>
      <c r="K248" s="42"/>
      <c r="L248" s="46"/>
      <c r="M248" s="296"/>
      <c r="N248" s="297"/>
      <c r="O248" s="279"/>
      <c r="P248" s="279"/>
      <c r="Q248" s="279"/>
      <c r="R248" s="279"/>
      <c r="S248" s="279"/>
      <c r="T248" s="298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78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941XR3PJ3o/QvsC4ylIhQlV0eJ0yR+OypPfDOktynFvqw+DaGC2X0PEeW2f39OutVFgPpt5Qt7LnrTak9JeqRQ==" hashValue="ewfD7E1ZI6Gnbw0cw2BJ+BvnIztcXrtjFSY+u9163hK3ZzEgeWNjlj8vtRV+mRkX4FiEmZksacxHMxx57lQC3Q==" algorithmName="SHA-512" password="CC35"/>
  <autoFilter ref="C94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113106093"/>
    <hyperlink ref="F101" r:id="rId2" display="https://podminky.urs.cz/item/CS_URS_2024_01/113106123"/>
    <hyperlink ref="F104" r:id="rId3" display="https://podminky.urs.cz/item/CS_URS_2024_01/113107341"/>
    <hyperlink ref="F107" r:id="rId4" display="https://podminky.urs.cz/item/CS_URS_2024_01/113201112"/>
    <hyperlink ref="F110" r:id="rId5" display="https://podminky.urs.cz/item/CS_URS_2024_01/132154205"/>
    <hyperlink ref="F116" r:id="rId6" display="https://podminky.urs.cz/item/CS_URS_2024_01/132254205"/>
    <hyperlink ref="F118" r:id="rId7" display="https://podminky.urs.cz/item/CS_URS_2024_01/139001101"/>
    <hyperlink ref="F121" r:id="rId8" display="https://podminky.urs.cz/item/CS_URS_2024_01/151101101"/>
    <hyperlink ref="F124" r:id="rId9" display="https://podminky.urs.cz/item/CS_URS_2024_01/151101111"/>
    <hyperlink ref="F128" r:id="rId10" display="https://podminky.urs.cz/item/CS_URS_2024_01/174151101"/>
    <hyperlink ref="F133" r:id="rId11" display="https://podminky.urs.cz/item/CS_URS_2024_01/175151101"/>
    <hyperlink ref="F139" r:id="rId12" display="https://podminky.urs.cz/item/CS_URS_2024_01/451573111"/>
    <hyperlink ref="F143" r:id="rId13" display="https://podminky.urs.cz/item/CS_URS_2024_01/564861011"/>
    <hyperlink ref="F146" r:id="rId14" display="https://podminky.urs.cz/item/CS_URS_2024_01/577143111"/>
    <hyperlink ref="F148" r:id="rId15" display="https://podminky.urs.cz/item/CS_URS_2024_01/596211110"/>
    <hyperlink ref="F150" r:id="rId16" display="https://podminky.urs.cz/item/CS_URS_2024_01/596412210"/>
    <hyperlink ref="F153" r:id="rId17" display="https://podminky.urs.cz/item/CS_URS_2024_01/851241131"/>
    <hyperlink ref="F158" r:id="rId18" display="https://podminky.urs.cz/item/CS_URS_2024_01/871161141"/>
    <hyperlink ref="F160" r:id="rId19" display="https://podminky.urs.cz/item/CS_URS_2024_01/871171211"/>
    <hyperlink ref="F162" r:id="rId20" display="https://podminky.urs.cz/item/CS_URS_2024_01/871211211"/>
    <hyperlink ref="F164" r:id="rId21" display="https://podminky.urs.cz/item/CS_URS_2024_01/892233122"/>
    <hyperlink ref="F167" r:id="rId22" display="https://podminky.urs.cz/item/CS_URS_2024_01/892241111"/>
    <hyperlink ref="F169" r:id="rId23" display="https://podminky.urs.cz/item/CS_URS_2024_01/899722113"/>
    <hyperlink ref="F178" r:id="rId24" display="https://podminky.urs.cz/item/CS_URS_2024_01/916241113"/>
    <hyperlink ref="F180" r:id="rId25" display="https://podminky.urs.cz/item/CS_URS_2024_01/919732221"/>
    <hyperlink ref="F182" r:id="rId26" display="https://podminky.urs.cz/item/CS_URS_2024_01/919735111"/>
    <hyperlink ref="F185" r:id="rId27" display="https://podminky.urs.cz/item/CS_URS_2024_01/979021113"/>
    <hyperlink ref="F187" r:id="rId28" display="https://podminky.urs.cz/item/CS_URS_2024_01/979054441"/>
    <hyperlink ref="F189" r:id="rId29" display="https://podminky.urs.cz/item/CS_URS_2024_01/979054451"/>
    <hyperlink ref="F192" r:id="rId30" display="https://podminky.urs.cz/item/CS_URS_2024_01/997013875"/>
    <hyperlink ref="F194" r:id="rId31" display="https://podminky.urs.cz/item/CS_URS_2024_01/997221571"/>
    <hyperlink ref="F196" r:id="rId32" display="https://podminky.urs.cz/item/CS_URS_2024_01/997221579"/>
    <hyperlink ref="F199" r:id="rId33" display="https://podminky.urs.cz/item/CS_URS_2024_01/997221612"/>
    <hyperlink ref="F202" r:id="rId34" display="https://podminky.urs.cz/item/CS_URS_2024_01/998225111"/>
    <hyperlink ref="F204" r:id="rId35" display="https://podminky.urs.cz/item/CS_URS_2024_01/998273102"/>
    <hyperlink ref="F207" r:id="rId36" display="https://podminky.urs.cz/item/CS_URS_2024_01/891161324"/>
    <hyperlink ref="F209" r:id="rId37" display="https://podminky.urs.cz/item/CS_URS_2024_01/891171321"/>
    <hyperlink ref="F211" r:id="rId38" display="https://podminky.urs.cz/item/CS_URS_2024_01/891171324"/>
    <hyperlink ref="F213" r:id="rId39" display="https://podminky.urs.cz/item/CS_URS_2024_01/891211321"/>
    <hyperlink ref="F215" r:id="rId40" display="https://podminky.urs.cz/item/CS_URS_2024_01/891211324"/>
    <hyperlink ref="F217" r:id="rId41" display="https://podminky.urs.cz/item/CS_URS_2024_01/891269111"/>
    <hyperlink ref="F219" r:id="rId42" display="https://podminky.urs.cz/item/CS_URS_2024_01/891369111"/>
    <hyperlink ref="F246" r:id="rId43" display="https://podminky.urs.cz/item/CS_URS_2024_01/8994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1797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ROUND((SUM(BE98:BE178)),  2)</f>
        <v>0</v>
      </c>
      <c r="G35" s="40"/>
      <c r="H35" s="40"/>
      <c r="I35" s="160">
        <v>0.20999999999999999</v>
      </c>
      <c r="J35" s="159">
        <f>ROUND(((SUM(BE98:BE178))*I35),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ROUND((SUM(BF98:BF178)),  2)</f>
        <v>0</v>
      </c>
      <c r="G36" s="40"/>
      <c r="H36" s="40"/>
      <c r="I36" s="160">
        <v>0.14999999999999999</v>
      </c>
      <c r="J36" s="159">
        <f>ROUND(((SUM(BF98:BF178))*I36),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ROUND((SUM(BG98:BG178)),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ROUND((SUM(BH98:BH178)),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ROUND((SUM(BI98:BI178)),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501-1 - VEŘEJNÉ OSVĚTLENÍ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1798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1799</v>
      </c>
      <c r="E65" s="180"/>
      <c r="F65" s="180"/>
      <c r="G65" s="180"/>
      <c r="H65" s="180"/>
      <c r="I65" s="180"/>
      <c r="J65" s="181">
        <f>J105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1800</v>
      </c>
      <c r="E66" s="180"/>
      <c r="F66" s="180"/>
      <c r="G66" s="180"/>
      <c r="H66" s="180"/>
      <c r="I66" s="180"/>
      <c r="J66" s="181">
        <f>J109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1801</v>
      </c>
      <c r="E67" s="180"/>
      <c r="F67" s="180"/>
      <c r="G67" s="180"/>
      <c r="H67" s="180"/>
      <c r="I67" s="180"/>
      <c r="J67" s="181">
        <f>J112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1802</v>
      </c>
      <c r="E68" s="180"/>
      <c r="F68" s="180"/>
      <c r="G68" s="180"/>
      <c r="H68" s="180"/>
      <c r="I68" s="180"/>
      <c r="J68" s="181">
        <f>J114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1803</v>
      </c>
      <c r="E69" s="180"/>
      <c r="F69" s="180"/>
      <c r="G69" s="180"/>
      <c r="H69" s="180"/>
      <c r="I69" s="180"/>
      <c r="J69" s="181">
        <f>J144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1804</v>
      </c>
      <c r="E70" s="180"/>
      <c r="F70" s="180"/>
      <c r="G70" s="180"/>
      <c r="H70" s="180"/>
      <c r="I70" s="180"/>
      <c r="J70" s="181">
        <f>J147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1805</v>
      </c>
      <c r="E71" s="180"/>
      <c r="F71" s="180"/>
      <c r="G71" s="180"/>
      <c r="H71" s="180"/>
      <c r="I71" s="180"/>
      <c r="J71" s="181">
        <f>J162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1806</v>
      </c>
      <c r="E72" s="180"/>
      <c r="F72" s="180"/>
      <c r="G72" s="180"/>
      <c r="H72" s="180"/>
      <c r="I72" s="180"/>
      <c r="J72" s="181">
        <f>J167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1807</v>
      </c>
      <c r="E73" s="180"/>
      <c r="F73" s="180"/>
      <c r="G73" s="180"/>
      <c r="H73" s="180"/>
      <c r="I73" s="180"/>
      <c r="J73" s="181">
        <f>J170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1808</v>
      </c>
      <c r="E74" s="180"/>
      <c r="F74" s="180"/>
      <c r="G74" s="180"/>
      <c r="H74" s="180"/>
      <c r="I74" s="180"/>
      <c r="J74" s="181">
        <f>J172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1809</v>
      </c>
      <c r="E75" s="180"/>
      <c r="F75" s="180"/>
      <c r="G75" s="180"/>
      <c r="H75" s="180"/>
      <c r="I75" s="180"/>
      <c r="J75" s="181">
        <f>J176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1810</v>
      </c>
      <c r="E76" s="180"/>
      <c r="F76" s="180"/>
      <c r="G76" s="180"/>
      <c r="H76" s="180"/>
      <c r="I76" s="180"/>
      <c r="J76" s="181">
        <f>J177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134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Oprava povrchu komunikací, výměna vodovodu a oprava kanalizace v Klatovech 2024, 5. část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115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501-1 - VEŘEJNÉ OSVĚTLENÍ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10. 4. 2024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30</v>
      </c>
      <c r="J94" s="38" t="str">
        <f>E23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IF(E20="","",E20)</f>
        <v>Vyplň údaj</v>
      </c>
      <c r="G95" s="42"/>
      <c r="H95" s="42"/>
      <c r="I95" s="34" t="s">
        <v>32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135</v>
      </c>
      <c r="D97" s="191" t="s">
        <v>54</v>
      </c>
      <c r="E97" s="191" t="s">
        <v>50</v>
      </c>
      <c r="F97" s="191" t="s">
        <v>51</v>
      </c>
      <c r="G97" s="191" t="s">
        <v>136</v>
      </c>
      <c r="H97" s="191" t="s">
        <v>137</v>
      </c>
      <c r="I97" s="191" t="s">
        <v>138</v>
      </c>
      <c r="J97" s="191" t="s">
        <v>120</v>
      </c>
      <c r="K97" s="192" t="s">
        <v>139</v>
      </c>
      <c r="L97" s="193"/>
      <c r="M97" s="94" t="s">
        <v>19</v>
      </c>
      <c r="N97" s="95" t="s">
        <v>39</v>
      </c>
      <c r="O97" s="95" t="s">
        <v>140</v>
      </c>
      <c r="P97" s="95" t="s">
        <v>141</v>
      </c>
      <c r="Q97" s="95" t="s">
        <v>142</v>
      </c>
      <c r="R97" s="95" t="s">
        <v>143</v>
      </c>
      <c r="S97" s="95" t="s">
        <v>144</v>
      </c>
      <c r="T97" s="96" t="s">
        <v>145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146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P99+P105+P109+P112+P114+P144+P147+P162+P167+P170+P172+P176+P177</f>
        <v>0</v>
      </c>
      <c r="Q98" s="98"/>
      <c r="R98" s="196">
        <f>R99+R105+R109+R112+R114+R144+R147+R162+R167+R170+R172+R176+R177</f>
        <v>0</v>
      </c>
      <c r="S98" s="98"/>
      <c r="T98" s="197">
        <f>T99+T105+T109+T112+T114+T144+T147+T162+T167+T170+T172+T176+T177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121</v>
      </c>
      <c r="BK98" s="198">
        <f>BK99+BK105+BK109+BK112+BK114+BK144+BK147+BK162+BK167+BK170+BK172+BK176+BK177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233</v>
      </c>
      <c r="F99" s="202" t="s">
        <v>1811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SUM(P100:P104)</f>
        <v>0</v>
      </c>
      <c r="Q99" s="207"/>
      <c r="R99" s="208">
        <f>SUM(R100:R104)</f>
        <v>0</v>
      </c>
      <c r="S99" s="207"/>
      <c r="T99" s="209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149</v>
      </c>
      <c r="BK99" s="212">
        <f>SUM(BK100:BK104)</f>
        <v>0</v>
      </c>
    </row>
    <row r="100" s="2" customFormat="1" ht="16.5" customHeight="1">
      <c r="A100" s="40"/>
      <c r="B100" s="41"/>
      <c r="C100" s="215" t="s">
        <v>76</v>
      </c>
      <c r="D100" s="215" t="s">
        <v>151</v>
      </c>
      <c r="E100" s="216" t="s">
        <v>1812</v>
      </c>
      <c r="F100" s="217" t="s">
        <v>1813</v>
      </c>
      <c r="G100" s="218" t="s">
        <v>159</v>
      </c>
      <c r="H100" s="219">
        <v>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76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78</v>
      </c>
    </row>
    <row r="101" s="2" customFormat="1" ht="16.5" customHeight="1">
      <c r="A101" s="40"/>
      <c r="B101" s="41"/>
      <c r="C101" s="215" t="s">
        <v>78</v>
      </c>
      <c r="D101" s="215" t="s">
        <v>151</v>
      </c>
      <c r="E101" s="216" t="s">
        <v>1814</v>
      </c>
      <c r="F101" s="217" t="s">
        <v>1815</v>
      </c>
      <c r="G101" s="218" t="s">
        <v>159</v>
      </c>
      <c r="H101" s="219">
        <v>30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40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155</v>
      </c>
      <c r="AT101" s="226" t="s">
        <v>151</v>
      </c>
      <c r="AU101" s="226" t="s">
        <v>76</v>
      </c>
      <c r="AY101" s="19" t="s">
        <v>149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76</v>
      </c>
      <c r="BK101" s="227">
        <f>ROUND(I101*H101,2)</f>
        <v>0</v>
      </c>
      <c r="BL101" s="19" t="s">
        <v>155</v>
      </c>
      <c r="BM101" s="226" t="s">
        <v>155</v>
      </c>
    </row>
    <row r="102" s="2" customFormat="1" ht="16.5" customHeight="1">
      <c r="A102" s="40"/>
      <c r="B102" s="41"/>
      <c r="C102" s="215" t="s">
        <v>167</v>
      </c>
      <c r="D102" s="215" t="s">
        <v>151</v>
      </c>
      <c r="E102" s="216" t="s">
        <v>1816</v>
      </c>
      <c r="F102" s="217" t="s">
        <v>1817</v>
      </c>
      <c r="G102" s="218" t="s">
        <v>159</v>
      </c>
      <c r="H102" s="219">
        <v>30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40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155</v>
      </c>
      <c r="AT102" s="226" t="s">
        <v>151</v>
      </c>
      <c r="AU102" s="226" t="s">
        <v>76</v>
      </c>
      <c r="AY102" s="19" t="s">
        <v>149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76</v>
      </c>
      <c r="BK102" s="227">
        <f>ROUND(I102*H102,2)</f>
        <v>0</v>
      </c>
      <c r="BL102" s="19" t="s">
        <v>155</v>
      </c>
      <c r="BM102" s="226" t="s">
        <v>188</v>
      </c>
    </row>
    <row r="103" s="2" customFormat="1" ht="16.5" customHeight="1">
      <c r="A103" s="40"/>
      <c r="B103" s="41"/>
      <c r="C103" s="215" t="s">
        <v>155</v>
      </c>
      <c r="D103" s="215" t="s">
        <v>151</v>
      </c>
      <c r="E103" s="216" t="s">
        <v>1818</v>
      </c>
      <c r="F103" s="217" t="s">
        <v>1819</v>
      </c>
      <c r="G103" s="218" t="s">
        <v>191</v>
      </c>
      <c r="H103" s="219">
        <v>60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40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155</v>
      </c>
      <c r="AT103" s="226" t="s">
        <v>151</v>
      </c>
      <c r="AU103" s="226" t="s">
        <v>76</v>
      </c>
      <c r="AY103" s="19" t="s">
        <v>149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76</v>
      </c>
      <c r="BK103" s="227">
        <f>ROUND(I103*H103,2)</f>
        <v>0</v>
      </c>
      <c r="BL103" s="19" t="s">
        <v>155</v>
      </c>
      <c r="BM103" s="226" t="s">
        <v>203</v>
      </c>
    </row>
    <row r="104" s="2" customFormat="1" ht="16.5" customHeight="1">
      <c r="A104" s="40"/>
      <c r="B104" s="41"/>
      <c r="C104" s="215" t="s">
        <v>180</v>
      </c>
      <c r="D104" s="215" t="s">
        <v>151</v>
      </c>
      <c r="E104" s="216" t="s">
        <v>1820</v>
      </c>
      <c r="F104" s="217" t="s">
        <v>1821</v>
      </c>
      <c r="G104" s="218" t="s">
        <v>159</v>
      </c>
      <c r="H104" s="219">
        <v>30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40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155</v>
      </c>
      <c r="AT104" s="226" t="s">
        <v>151</v>
      </c>
      <c r="AU104" s="226" t="s">
        <v>76</v>
      </c>
      <c r="AY104" s="19" t="s">
        <v>149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76</v>
      </c>
      <c r="BK104" s="227">
        <f>ROUND(I104*H104,2)</f>
        <v>0</v>
      </c>
      <c r="BL104" s="19" t="s">
        <v>155</v>
      </c>
      <c r="BM104" s="226" t="s">
        <v>224</v>
      </c>
    </row>
    <row r="105" s="12" customFormat="1" ht="25.92" customHeight="1">
      <c r="A105" s="12"/>
      <c r="B105" s="199"/>
      <c r="C105" s="200"/>
      <c r="D105" s="201" t="s">
        <v>68</v>
      </c>
      <c r="E105" s="202" t="s">
        <v>465</v>
      </c>
      <c r="F105" s="202" t="s">
        <v>1822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SUM(P106:P108)</f>
        <v>0</v>
      </c>
      <c r="Q105" s="207"/>
      <c r="R105" s="208">
        <f>SUM(R106:R108)</f>
        <v>0</v>
      </c>
      <c r="S105" s="207"/>
      <c r="T105" s="209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76</v>
      </c>
      <c r="AT105" s="211" t="s">
        <v>68</v>
      </c>
      <c r="AU105" s="211" t="s">
        <v>69</v>
      </c>
      <c r="AY105" s="210" t="s">
        <v>149</v>
      </c>
      <c r="BK105" s="212">
        <f>SUM(BK106:BK108)</f>
        <v>0</v>
      </c>
    </row>
    <row r="106" s="2" customFormat="1" ht="16.5" customHeight="1">
      <c r="A106" s="40"/>
      <c r="B106" s="41"/>
      <c r="C106" s="215" t="s">
        <v>188</v>
      </c>
      <c r="D106" s="215" t="s">
        <v>151</v>
      </c>
      <c r="E106" s="216" t="s">
        <v>1823</v>
      </c>
      <c r="F106" s="217" t="s">
        <v>1824</v>
      </c>
      <c r="G106" s="218" t="s">
        <v>159</v>
      </c>
      <c r="H106" s="219">
        <v>32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155</v>
      </c>
      <c r="AT106" s="226" t="s">
        <v>151</v>
      </c>
      <c r="AU106" s="226" t="s">
        <v>76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237</v>
      </c>
    </row>
    <row r="107" s="2" customFormat="1" ht="16.5" customHeight="1">
      <c r="A107" s="40"/>
      <c r="B107" s="41"/>
      <c r="C107" s="215" t="s">
        <v>196</v>
      </c>
      <c r="D107" s="215" t="s">
        <v>151</v>
      </c>
      <c r="E107" s="216" t="s">
        <v>1825</v>
      </c>
      <c r="F107" s="217" t="s">
        <v>1826</v>
      </c>
      <c r="G107" s="218" t="s">
        <v>159</v>
      </c>
      <c r="H107" s="219">
        <v>30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40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155</v>
      </c>
      <c r="AT107" s="226" t="s">
        <v>151</v>
      </c>
      <c r="AU107" s="226" t="s">
        <v>76</v>
      </c>
      <c r="AY107" s="19" t="s">
        <v>149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76</v>
      </c>
      <c r="BK107" s="227">
        <f>ROUND(I107*H107,2)</f>
        <v>0</v>
      </c>
      <c r="BL107" s="19" t="s">
        <v>155</v>
      </c>
      <c r="BM107" s="226" t="s">
        <v>252</v>
      </c>
    </row>
    <row r="108" s="2" customFormat="1" ht="16.5" customHeight="1">
      <c r="A108" s="40"/>
      <c r="B108" s="41"/>
      <c r="C108" s="215" t="s">
        <v>203</v>
      </c>
      <c r="D108" s="215" t="s">
        <v>151</v>
      </c>
      <c r="E108" s="216" t="s">
        <v>1827</v>
      </c>
      <c r="F108" s="217" t="s">
        <v>1828</v>
      </c>
      <c r="G108" s="218" t="s">
        <v>159</v>
      </c>
      <c r="H108" s="219">
        <v>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40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155</v>
      </c>
      <c r="AT108" s="226" t="s">
        <v>151</v>
      </c>
      <c r="AU108" s="226" t="s">
        <v>76</v>
      </c>
      <c r="AY108" s="19" t="s">
        <v>149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76</v>
      </c>
      <c r="BK108" s="227">
        <f>ROUND(I108*H108,2)</f>
        <v>0</v>
      </c>
      <c r="BL108" s="19" t="s">
        <v>155</v>
      </c>
      <c r="BM108" s="226" t="s">
        <v>262</v>
      </c>
    </row>
    <row r="109" s="12" customFormat="1" ht="25.92" customHeight="1">
      <c r="A109" s="12"/>
      <c r="B109" s="199"/>
      <c r="C109" s="200"/>
      <c r="D109" s="201" t="s">
        <v>68</v>
      </c>
      <c r="E109" s="202" t="s">
        <v>470</v>
      </c>
      <c r="F109" s="202" t="s">
        <v>1829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76</v>
      </c>
      <c r="AT109" s="211" t="s">
        <v>68</v>
      </c>
      <c r="AU109" s="211" t="s">
        <v>69</v>
      </c>
      <c r="AY109" s="210" t="s">
        <v>149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211</v>
      </c>
      <c r="D110" s="215" t="s">
        <v>151</v>
      </c>
      <c r="E110" s="216" t="s">
        <v>1830</v>
      </c>
      <c r="F110" s="217" t="s">
        <v>1831</v>
      </c>
      <c r="G110" s="218" t="s">
        <v>159</v>
      </c>
      <c r="H110" s="219">
        <v>30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40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155</v>
      </c>
      <c r="AT110" s="226" t="s">
        <v>151</v>
      </c>
      <c r="AU110" s="226" t="s">
        <v>76</v>
      </c>
      <c r="AY110" s="19" t="s">
        <v>149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76</v>
      </c>
      <c r="BK110" s="227">
        <f>ROUND(I110*H110,2)</f>
        <v>0</v>
      </c>
      <c r="BL110" s="19" t="s">
        <v>155</v>
      </c>
      <c r="BM110" s="226" t="s">
        <v>273</v>
      </c>
    </row>
    <row r="111" s="2" customFormat="1" ht="16.5" customHeight="1">
      <c r="A111" s="40"/>
      <c r="B111" s="41"/>
      <c r="C111" s="215" t="s">
        <v>224</v>
      </c>
      <c r="D111" s="215" t="s">
        <v>151</v>
      </c>
      <c r="E111" s="216" t="s">
        <v>1832</v>
      </c>
      <c r="F111" s="217" t="s">
        <v>1833</v>
      </c>
      <c r="G111" s="218" t="s">
        <v>159</v>
      </c>
      <c r="H111" s="219">
        <v>30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40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155</v>
      </c>
      <c r="AT111" s="226" t="s">
        <v>151</v>
      </c>
      <c r="AU111" s="226" t="s">
        <v>76</v>
      </c>
      <c r="AY111" s="19" t="s">
        <v>149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76</v>
      </c>
      <c r="BK111" s="227">
        <f>ROUND(I111*H111,2)</f>
        <v>0</v>
      </c>
      <c r="BL111" s="19" t="s">
        <v>155</v>
      </c>
      <c r="BM111" s="226" t="s">
        <v>287</v>
      </c>
    </row>
    <row r="112" s="12" customFormat="1" ht="25.92" customHeight="1">
      <c r="A112" s="12"/>
      <c r="B112" s="199"/>
      <c r="C112" s="200"/>
      <c r="D112" s="201" t="s">
        <v>68</v>
      </c>
      <c r="E112" s="202" t="s">
        <v>478</v>
      </c>
      <c r="F112" s="202" t="s">
        <v>1834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</f>
        <v>0</v>
      </c>
      <c r="Q112" s="207"/>
      <c r="R112" s="208">
        <f>R113</f>
        <v>0</v>
      </c>
      <c r="S112" s="207"/>
      <c r="T112" s="209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76</v>
      </c>
      <c r="AT112" s="211" t="s">
        <v>68</v>
      </c>
      <c r="AU112" s="211" t="s">
        <v>69</v>
      </c>
      <c r="AY112" s="210" t="s">
        <v>149</v>
      </c>
      <c r="BK112" s="212">
        <f>BK113</f>
        <v>0</v>
      </c>
    </row>
    <row r="113" s="2" customFormat="1" ht="16.5" customHeight="1">
      <c r="A113" s="40"/>
      <c r="B113" s="41"/>
      <c r="C113" s="215" t="s">
        <v>233</v>
      </c>
      <c r="D113" s="215" t="s">
        <v>151</v>
      </c>
      <c r="E113" s="216" t="s">
        <v>1835</v>
      </c>
      <c r="F113" s="217" t="s">
        <v>1836</v>
      </c>
      <c r="G113" s="218" t="s">
        <v>159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40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155</v>
      </c>
      <c r="AT113" s="226" t="s">
        <v>151</v>
      </c>
      <c r="AU113" s="226" t="s">
        <v>76</v>
      </c>
      <c r="AY113" s="19" t="s">
        <v>149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76</v>
      </c>
      <c r="BK113" s="227">
        <f>ROUND(I113*H113,2)</f>
        <v>0</v>
      </c>
      <c r="BL113" s="19" t="s">
        <v>155</v>
      </c>
      <c r="BM113" s="226" t="s">
        <v>298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1837</v>
      </c>
      <c r="F114" s="202" t="s">
        <v>1838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SUM(P115:P143)</f>
        <v>0</v>
      </c>
      <c r="Q114" s="207"/>
      <c r="R114" s="208">
        <f>SUM(R115:R143)</f>
        <v>0</v>
      </c>
      <c r="S114" s="207"/>
      <c r="T114" s="209">
        <f>SUM(T115:T143)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149</v>
      </c>
      <c r="BK114" s="212">
        <f>SUM(BK115:BK143)</f>
        <v>0</v>
      </c>
    </row>
    <row r="115" s="2" customFormat="1" ht="16.5" customHeight="1">
      <c r="A115" s="40"/>
      <c r="B115" s="41"/>
      <c r="C115" s="215" t="s">
        <v>237</v>
      </c>
      <c r="D115" s="215" t="s">
        <v>151</v>
      </c>
      <c r="E115" s="216" t="s">
        <v>1839</v>
      </c>
      <c r="F115" s="217" t="s">
        <v>1840</v>
      </c>
      <c r="G115" s="218" t="s">
        <v>382</v>
      </c>
      <c r="H115" s="219">
        <v>18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40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155</v>
      </c>
      <c r="AT115" s="226" t="s">
        <v>151</v>
      </c>
      <c r="AU115" s="226" t="s">
        <v>76</v>
      </c>
      <c r="AY115" s="19" t="s">
        <v>149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76</v>
      </c>
      <c r="BK115" s="227">
        <f>ROUND(I115*H115,2)</f>
        <v>0</v>
      </c>
      <c r="BL115" s="19" t="s">
        <v>155</v>
      </c>
      <c r="BM115" s="226" t="s">
        <v>308</v>
      </c>
    </row>
    <row r="116" s="2" customFormat="1" ht="16.5" customHeight="1">
      <c r="A116" s="40"/>
      <c r="B116" s="41"/>
      <c r="C116" s="267" t="s">
        <v>245</v>
      </c>
      <c r="D116" s="267" t="s">
        <v>246</v>
      </c>
      <c r="E116" s="268" t="s">
        <v>1841</v>
      </c>
      <c r="F116" s="269" t="s">
        <v>1842</v>
      </c>
      <c r="G116" s="270" t="s">
        <v>382</v>
      </c>
      <c r="H116" s="271">
        <v>18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40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203</v>
      </c>
      <c r="AT116" s="226" t="s">
        <v>246</v>
      </c>
      <c r="AU116" s="226" t="s">
        <v>76</v>
      </c>
      <c r="AY116" s="19" t="s">
        <v>149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76</v>
      </c>
      <c r="BK116" s="227">
        <f>ROUND(I116*H116,2)</f>
        <v>0</v>
      </c>
      <c r="BL116" s="19" t="s">
        <v>155</v>
      </c>
      <c r="BM116" s="226" t="s">
        <v>318</v>
      </c>
    </row>
    <row r="117" s="2" customFormat="1" ht="16.5" customHeight="1">
      <c r="A117" s="40"/>
      <c r="B117" s="41"/>
      <c r="C117" s="215" t="s">
        <v>252</v>
      </c>
      <c r="D117" s="215" t="s">
        <v>151</v>
      </c>
      <c r="E117" s="216" t="s">
        <v>1843</v>
      </c>
      <c r="F117" s="217" t="s">
        <v>1844</v>
      </c>
      <c r="G117" s="218" t="s">
        <v>382</v>
      </c>
      <c r="H117" s="219">
        <v>17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40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155</v>
      </c>
      <c r="AT117" s="226" t="s">
        <v>151</v>
      </c>
      <c r="AU117" s="226" t="s">
        <v>76</v>
      </c>
      <c r="AY117" s="19" t="s">
        <v>149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76</v>
      </c>
      <c r="BK117" s="227">
        <f>ROUND(I117*H117,2)</f>
        <v>0</v>
      </c>
      <c r="BL117" s="19" t="s">
        <v>155</v>
      </c>
      <c r="BM117" s="226" t="s">
        <v>328</v>
      </c>
    </row>
    <row r="118" s="2" customFormat="1" ht="16.5" customHeight="1">
      <c r="A118" s="40"/>
      <c r="B118" s="41"/>
      <c r="C118" s="267" t="s">
        <v>8</v>
      </c>
      <c r="D118" s="267" t="s">
        <v>246</v>
      </c>
      <c r="E118" s="268" t="s">
        <v>1845</v>
      </c>
      <c r="F118" s="269" t="s">
        <v>1846</v>
      </c>
      <c r="G118" s="270" t="s">
        <v>382</v>
      </c>
      <c r="H118" s="271">
        <v>17</v>
      </c>
      <c r="I118" s="272"/>
      <c r="J118" s="273">
        <f>ROUND(I118*H118,2)</f>
        <v>0</v>
      </c>
      <c r="K118" s="269" t="s">
        <v>19</v>
      </c>
      <c r="L118" s="274"/>
      <c r="M118" s="275" t="s">
        <v>19</v>
      </c>
      <c r="N118" s="276" t="s">
        <v>40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203</v>
      </c>
      <c r="AT118" s="226" t="s">
        <v>246</v>
      </c>
      <c r="AU118" s="226" t="s">
        <v>76</v>
      </c>
      <c r="AY118" s="19" t="s">
        <v>149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76</v>
      </c>
      <c r="BK118" s="227">
        <f>ROUND(I118*H118,2)</f>
        <v>0</v>
      </c>
      <c r="BL118" s="19" t="s">
        <v>155</v>
      </c>
      <c r="BM118" s="226" t="s">
        <v>338</v>
      </c>
    </row>
    <row r="119" s="2" customFormat="1" ht="16.5" customHeight="1">
      <c r="A119" s="40"/>
      <c r="B119" s="41"/>
      <c r="C119" s="215" t="s">
        <v>262</v>
      </c>
      <c r="D119" s="215" t="s">
        <v>151</v>
      </c>
      <c r="E119" s="216" t="s">
        <v>1847</v>
      </c>
      <c r="F119" s="217" t="s">
        <v>1848</v>
      </c>
      <c r="G119" s="218" t="s">
        <v>382</v>
      </c>
      <c r="H119" s="219">
        <v>17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40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155</v>
      </c>
      <c r="AT119" s="226" t="s">
        <v>151</v>
      </c>
      <c r="AU119" s="226" t="s">
        <v>76</v>
      </c>
      <c r="AY119" s="19" t="s">
        <v>149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76</v>
      </c>
      <c r="BK119" s="227">
        <f>ROUND(I119*H119,2)</f>
        <v>0</v>
      </c>
      <c r="BL119" s="19" t="s">
        <v>155</v>
      </c>
      <c r="BM119" s="226" t="s">
        <v>349</v>
      </c>
    </row>
    <row r="120" s="2" customFormat="1" ht="16.5" customHeight="1">
      <c r="A120" s="40"/>
      <c r="B120" s="41"/>
      <c r="C120" s="267" t="s">
        <v>267</v>
      </c>
      <c r="D120" s="267" t="s">
        <v>246</v>
      </c>
      <c r="E120" s="268" t="s">
        <v>1849</v>
      </c>
      <c r="F120" s="269" t="s">
        <v>1850</v>
      </c>
      <c r="G120" s="270" t="s">
        <v>382</v>
      </c>
      <c r="H120" s="271">
        <v>17</v>
      </c>
      <c r="I120" s="272"/>
      <c r="J120" s="273">
        <f>ROUND(I120*H120,2)</f>
        <v>0</v>
      </c>
      <c r="K120" s="269" t="s">
        <v>19</v>
      </c>
      <c r="L120" s="274"/>
      <c r="M120" s="275" t="s">
        <v>19</v>
      </c>
      <c r="N120" s="276" t="s">
        <v>40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203</v>
      </c>
      <c r="AT120" s="226" t="s">
        <v>246</v>
      </c>
      <c r="AU120" s="226" t="s">
        <v>76</v>
      </c>
      <c r="AY120" s="19" t="s">
        <v>149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76</v>
      </c>
      <c r="BK120" s="227">
        <f>ROUND(I120*H120,2)</f>
        <v>0</v>
      </c>
      <c r="BL120" s="19" t="s">
        <v>155</v>
      </c>
      <c r="BM120" s="226" t="s">
        <v>359</v>
      </c>
    </row>
    <row r="121" s="2" customFormat="1" ht="16.5" customHeight="1">
      <c r="A121" s="40"/>
      <c r="B121" s="41"/>
      <c r="C121" s="267" t="s">
        <v>273</v>
      </c>
      <c r="D121" s="267" t="s">
        <v>246</v>
      </c>
      <c r="E121" s="268" t="s">
        <v>1851</v>
      </c>
      <c r="F121" s="269" t="s">
        <v>1852</v>
      </c>
      <c r="G121" s="270" t="s">
        <v>191</v>
      </c>
      <c r="H121" s="271">
        <v>145</v>
      </c>
      <c r="I121" s="272"/>
      <c r="J121" s="273">
        <f>ROUND(I121*H121,2)</f>
        <v>0</v>
      </c>
      <c r="K121" s="269" t="s">
        <v>19</v>
      </c>
      <c r="L121" s="274"/>
      <c r="M121" s="275" t="s">
        <v>19</v>
      </c>
      <c r="N121" s="276" t="s">
        <v>40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203</v>
      </c>
      <c r="AT121" s="226" t="s">
        <v>246</v>
      </c>
      <c r="AU121" s="226" t="s">
        <v>76</v>
      </c>
      <c r="AY121" s="19" t="s">
        <v>149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76</v>
      </c>
      <c r="BK121" s="227">
        <f>ROUND(I121*H121,2)</f>
        <v>0</v>
      </c>
      <c r="BL121" s="19" t="s">
        <v>155</v>
      </c>
      <c r="BM121" s="226" t="s">
        <v>370</v>
      </c>
    </row>
    <row r="122" s="2" customFormat="1" ht="16.5" customHeight="1">
      <c r="A122" s="40"/>
      <c r="B122" s="41"/>
      <c r="C122" s="215" t="s">
        <v>282</v>
      </c>
      <c r="D122" s="215" t="s">
        <v>151</v>
      </c>
      <c r="E122" s="216" t="s">
        <v>1853</v>
      </c>
      <c r="F122" s="217" t="s">
        <v>1854</v>
      </c>
      <c r="G122" s="218" t="s">
        <v>191</v>
      </c>
      <c r="H122" s="219">
        <v>770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40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155</v>
      </c>
      <c r="AT122" s="226" t="s">
        <v>151</v>
      </c>
      <c r="AU122" s="226" t="s">
        <v>76</v>
      </c>
      <c r="AY122" s="19" t="s">
        <v>149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76</v>
      </c>
      <c r="BK122" s="227">
        <f>ROUND(I122*H122,2)</f>
        <v>0</v>
      </c>
      <c r="BL122" s="19" t="s">
        <v>155</v>
      </c>
      <c r="BM122" s="226" t="s">
        <v>379</v>
      </c>
    </row>
    <row r="123" s="2" customFormat="1" ht="16.5" customHeight="1">
      <c r="A123" s="40"/>
      <c r="B123" s="41"/>
      <c r="C123" s="267" t="s">
        <v>287</v>
      </c>
      <c r="D123" s="267" t="s">
        <v>246</v>
      </c>
      <c r="E123" s="268" t="s">
        <v>1855</v>
      </c>
      <c r="F123" s="269" t="s">
        <v>1856</v>
      </c>
      <c r="G123" s="270" t="s">
        <v>191</v>
      </c>
      <c r="H123" s="271">
        <v>769.99900000000002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40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203</v>
      </c>
      <c r="AT123" s="226" t="s">
        <v>246</v>
      </c>
      <c r="AU123" s="226" t="s">
        <v>76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391</v>
      </c>
    </row>
    <row r="124" s="2" customFormat="1" ht="16.5" customHeight="1">
      <c r="A124" s="40"/>
      <c r="B124" s="41"/>
      <c r="C124" s="215" t="s">
        <v>7</v>
      </c>
      <c r="D124" s="215" t="s">
        <v>151</v>
      </c>
      <c r="E124" s="216" t="s">
        <v>1857</v>
      </c>
      <c r="F124" s="217" t="s">
        <v>1858</v>
      </c>
      <c r="G124" s="218" t="s">
        <v>191</v>
      </c>
      <c r="H124" s="219">
        <v>620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40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155</v>
      </c>
      <c r="AT124" s="226" t="s">
        <v>151</v>
      </c>
      <c r="AU124" s="226" t="s">
        <v>76</v>
      </c>
      <c r="AY124" s="19" t="s">
        <v>149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76</v>
      </c>
      <c r="BK124" s="227">
        <f>ROUND(I124*H124,2)</f>
        <v>0</v>
      </c>
      <c r="BL124" s="19" t="s">
        <v>155</v>
      </c>
      <c r="BM124" s="226" t="s">
        <v>401</v>
      </c>
    </row>
    <row r="125" s="2" customFormat="1" ht="16.5" customHeight="1">
      <c r="A125" s="40"/>
      <c r="B125" s="41"/>
      <c r="C125" s="267" t="s">
        <v>298</v>
      </c>
      <c r="D125" s="267" t="s">
        <v>246</v>
      </c>
      <c r="E125" s="268" t="s">
        <v>1859</v>
      </c>
      <c r="F125" s="269" t="s">
        <v>1860</v>
      </c>
      <c r="G125" s="270" t="s">
        <v>191</v>
      </c>
      <c r="H125" s="271">
        <v>620</v>
      </c>
      <c r="I125" s="272"/>
      <c r="J125" s="273">
        <f>ROUND(I125*H125,2)</f>
        <v>0</v>
      </c>
      <c r="K125" s="269" t="s">
        <v>19</v>
      </c>
      <c r="L125" s="274"/>
      <c r="M125" s="275" t="s">
        <v>19</v>
      </c>
      <c r="N125" s="276" t="s">
        <v>40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203</v>
      </c>
      <c r="AT125" s="226" t="s">
        <v>246</v>
      </c>
      <c r="AU125" s="226" t="s">
        <v>76</v>
      </c>
      <c r="AY125" s="19" t="s">
        <v>149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76</v>
      </c>
      <c r="BK125" s="227">
        <f>ROUND(I125*H125,2)</f>
        <v>0</v>
      </c>
      <c r="BL125" s="19" t="s">
        <v>155</v>
      </c>
      <c r="BM125" s="226" t="s">
        <v>409</v>
      </c>
    </row>
    <row r="126" s="2" customFormat="1" ht="16.5" customHeight="1">
      <c r="A126" s="40"/>
      <c r="B126" s="41"/>
      <c r="C126" s="215" t="s">
        <v>303</v>
      </c>
      <c r="D126" s="215" t="s">
        <v>151</v>
      </c>
      <c r="E126" s="216" t="s">
        <v>1861</v>
      </c>
      <c r="F126" s="217" t="s">
        <v>1862</v>
      </c>
      <c r="G126" s="218" t="s">
        <v>191</v>
      </c>
      <c r="H126" s="219">
        <v>665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40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155</v>
      </c>
      <c r="AT126" s="226" t="s">
        <v>151</v>
      </c>
      <c r="AU126" s="226" t="s">
        <v>76</v>
      </c>
      <c r="AY126" s="19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76</v>
      </c>
      <c r="BK126" s="227">
        <f>ROUND(I126*H126,2)</f>
        <v>0</v>
      </c>
      <c r="BL126" s="19" t="s">
        <v>155</v>
      </c>
      <c r="BM126" s="226" t="s">
        <v>418</v>
      </c>
    </row>
    <row r="127" s="2" customFormat="1" ht="16.5" customHeight="1">
      <c r="A127" s="40"/>
      <c r="B127" s="41"/>
      <c r="C127" s="267" t="s">
        <v>308</v>
      </c>
      <c r="D127" s="267" t="s">
        <v>246</v>
      </c>
      <c r="E127" s="268" t="s">
        <v>1863</v>
      </c>
      <c r="F127" s="269" t="s">
        <v>1864</v>
      </c>
      <c r="G127" s="270" t="s">
        <v>270</v>
      </c>
      <c r="H127" s="271">
        <v>412.30000000000001</v>
      </c>
      <c r="I127" s="272"/>
      <c r="J127" s="273">
        <f>ROUND(I127*H127,2)</f>
        <v>0</v>
      </c>
      <c r="K127" s="269" t="s">
        <v>19</v>
      </c>
      <c r="L127" s="274"/>
      <c r="M127" s="275" t="s">
        <v>19</v>
      </c>
      <c r="N127" s="276" t="s">
        <v>40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203</v>
      </c>
      <c r="AT127" s="226" t="s">
        <v>246</v>
      </c>
      <c r="AU127" s="226" t="s">
        <v>76</v>
      </c>
      <c r="AY127" s="19" t="s">
        <v>149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76</v>
      </c>
      <c r="BK127" s="227">
        <f>ROUND(I127*H127,2)</f>
        <v>0</v>
      </c>
      <c r="BL127" s="19" t="s">
        <v>155</v>
      </c>
      <c r="BM127" s="226" t="s">
        <v>427</v>
      </c>
    </row>
    <row r="128" s="2" customFormat="1" ht="16.5" customHeight="1">
      <c r="A128" s="40"/>
      <c r="B128" s="41"/>
      <c r="C128" s="215" t="s">
        <v>313</v>
      </c>
      <c r="D128" s="215" t="s">
        <v>151</v>
      </c>
      <c r="E128" s="216" t="s">
        <v>1865</v>
      </c>
      <c r="F128" s="217" t="s">
        <v>1866</v>
      </c>
      <c r="G128" s="218" t="s">
        <v>382</v>
      </c>
      <c r="H128" s="219">
        <v>63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40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155</v>
      </c>
      <c r="AT128" s="226" t="s">
        <v>151</v>
      </c>
      <c r="AU128" s="226" t="s">
        <v>76</v>
      </c>
      <c r="AY128" s="19" t="s">
        <v>149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76</v>
      </c>
      <c r="BK128" s="227">
        <f>ROUND(I128*H128,2)</f>
        <v>0</v>
      </c>
      <c r="BL128" s="19" t="s">
        <v>155</v>
      </c>
      <c r="BM128" s="226" t="s">
        <v>436</v>
      </c>
    </row>
    <row r="129" s="2" customFormat="1" ht="16.5" customHeight="1">
      <c r="A129" s="40"/>
      <c r="B129" s="41"/>
      <c r="C129" s="267" t="s">
        <v>318</v>
      </c>
      <c r="D129" s="267" t="s">
        <v>246</v>
      </c>
      <c r="E129" s="268" t="s">
        <v>1867</v>
      </c>
      <c r="F129" s="269" t="s">
        <v>1868</v>
      </c>
      <c r="G129" s="270" t="s">
        <v>382</v>
      </c>
      <c r="H129" s="271">
        <v>42</v>
      </c>
      <c r="I129" s="272"/>
      <c r="J129" s="273">
        <f>ROUND(I129*H129,2)</f>
        <v>0</v>
      </c>
      <c r="K129" s="269" t="s">
        <v>19</v>
      </c>
      <c r="L129" s="274"/>
      <c r="M129" s="275" t="s">
        <v>19</v>
      </c>
      <c r="N129" s="276" t="s">
        <v>40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203</v>
      </c>
      <c r="AT129" s="226" t="s">
        <v>246</v>
      </c>
      <c r="AU129" s="226" t="s">
        <v>76</v>
      </c>
      <c r="AY129" s="19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76</v>
      </c>
      <c r="BK129" s="227">
        <f>ROUND(I129*H129,2)</f>
        <v>0</v>
      </c>
      <c r="BL129" s="19" t="s">
        <v>155</v>
      </c>
      <c r="BM129" s="226" t="s">
        <v>444</v>
      </c>
    </row>
    <row r="130" s="2" customFormat="1" ht="16.5" customHeight="1">
      <c r="A130" s="40"/>
      <c r="B130" s="41"/>
      <c r="C130" s="267" t="s">
        <v>323</v>
      </c>
      <c r="D130" s="267" t="s">
        <v>246</v>
      </c>
      <c r="E130" s="268" t="s">
        <v>1869</v>
      </c>
      <c r="F130" s="269" t="s">
        <v>1870</v>
      </c>
      <c r="G130" s="270" t="s">
        <v>382</v>
      </c>
      <c r="H130" s="271">
        <v>21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40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203</v>
      </c>
      <c r="AT130" s="226" t="s">
        <v>246</v>
      </c>
      <c r="AU130" s="226" t="s">
        <v>76</v>
      </c>
      <c r="AY130" s="19" t="s">
        <v>149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76</v>
      </c>
      <c r="BK130" s="227">
        <f>ROUND(I130*H130,2)</f>
        <v>0</v>
      </c>
      <c r="BL130" s="19" t="s">
        <v>155</v>
      </c>
      <c r="BM130" s="226" t="s">
        <v>454</v>
      </c>
    </row>
    <row r="131" s="2" customFormat="1" ht="16.5" customHeight="1">
      <c r="A131" s="40"/>
      <c r="B131" s="41"/>
      <c r="C131" s="215" t="s">
        <v>328</v>
      </c>
      <c r="D131" s="215" t="s">
        <v>151</v>
      </c>
      <c r="E131" s="216" t="s">
        <v>1871</v>
      </c>
      <c r="F131" s="217" t="s">
        <v>1872</v>
      </c>
      <c r="G131" s="218" t="s">
        <v>191</v>
      </c>
      <c r="H131" s="219">
        <v>770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40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155</v>
      </c>
      <c r="AT131" s="226" t="s">
        <v>151</v>
      </c>
      <c r="AU131" s="226" t="s">
        <v>76</v>
      </c>
      <c r="AY131" s="19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76</v>
      </c>
      <c r="BK131" s="227">
        <f>ROUND(I131*H131,2)</f>
        <v>0</v>
      </c>
      <c r="BL131" s="19" t="s">
        <v>155</v>
      </c>
      <c r="BM131" s="226" t="s">
        <v>465</v>
      </c>
    </row>
    <row r="132" s="2" customFormat="1" ht="16.5" customHeight="1">
      <c r="A132" s="40"/>
      <c r="B132" s="41"/>
      <c r="C132" s="267" t="s">
        <v>333</v>
      </c>
      <c r="D132" s="267" t="s">
        <v>246</v>
      </c>
      <c r="E132" s="268" t="s">
        <v>1873</v>
      </c>
      <c r="F132" s="269" t="s">
        <v>1874</v>
      </c>
      <c r="G132" s="270" t="s">
        <v>191</v>
      </c>
      <c r="H132" s="271">
        <v>770.00300000000004</v>
      </c>
      <c r="I132" s="272"/>
      <c r="J132" s="273">
        <f>ROUND(I132*H132,2)</f>
        <v>0</v>
      </c>
      <c r="K132" s="269" t="s">
        <v>19</v>
      </c>
      <c r="L132" s="274"/>
      <c r="M132" s="275" t="s">
        <v>19</v>
      </c>
      <c r="N132" s="276" t="s">
        <v>40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203</v>
      </c>
      <c r="AT132" s="226" t="s">
        <v>246</v>
      </c>
      <c r="AU132" s="226" t="s">
        <v>76</v>
      </c>
      <c r="AY132" s="19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76</v>
      </c>
      <c r="BK132" s="227">
        <f>ROUND(I132*H132,2)</f>
        <v>0</v>
      </c>
      <c r="BL132" s="19" t="s">
        <v>155</v>
      </c>
      <c r="BM132" s="226" t="s">
        <v>474</v>
      </c>
    </row>
    <row r="133" s="2" customFormat="1" ht="16.5" customHeight="1">
      <c r="A133" s="40"/>
      <c r="B133" s="41"/>
      <c r="C133" s="215" t="s">
        <v>338</v>
      </c>
      <c r="D133" s="215" t="s">
        <v>151</v>
      </c>
      <c r="E133" s="216" t="s">
        <v>1875</v>
      </c>
      <c r="F133" s="217" t="s">
        <v>1876</v>
      </c>
      <c r="G133" s="218" t="s">
        <v>191</v>
      </c>
      <c r="H133" s="219">
        <v>560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40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155</v>
      </c>
      <c r="AT133" s="226" t="s">
        <v>151</v>
      </c>
      <c r="AU133" s="226" t="s">
        <v>76</v>
      </c>
      <c r="AY133" s="19" t="s">
        <v>149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76</v>
      </c>
      <c r="BK133" s="227">
        <f>ROUND(I133*H133,2)</f>
        <v>0</v>
      </c>
      <c r="BL133" s="19" t="s">
        <v>155</v>
      </c>
      <c r="BM133" s="226" t="s">
        <v>482</v>
      </c>
    </row>
    <row r="134" s="2" customFormat="1" ht="16.5" customHeight="1">
      <c r="A134" s="40"/>
      <c r="B134" s="41"/>
      <c r="C134" s="267" t="s">
        <v>344</v>
      </c>
      <c r="D134" s="267" t="s">
        <v>246</v>
      </c>
      <c r="E134" s="268" t="s">
        <v>1877</v>
      </c>
      <c r="F134" s="269" t="s">
        <v>1878</v>
      </c>
      <c r="G134" s="270" t="s">
        <v>191</v>
      </c>
      <c r="H134" s="271">
        <v>560</v>
      </c>
      <c r="I134" s="272"/>
      <c r="J134" s="273">
        <f>ROUND(I134*H134,2)</f>
        <v>0</v>
      </c>
      <c r="K134" s="269" t="s">
        <v>19</v>
      </c>
      <c r="L134" s="274"/>
      <c r="M134" s="275" t="s">
        <v>19</v>
      </c>
      <c r="N134" s="276" t="s">
        <v>40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203</v>
      </c>
      <c r="AT134" s="226" t="s">
        <v>246</v>
      </c>
      <c r="AU134" s="226" t="s">
        <v>76</v>
      </c>
      <c r="AY134" s="19" t="s">
        <v>149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76</v>
      </c>
      <c r="BK134" s="227">
        <f>ROUND(I134*H134,2)</f>
        <v>0</v>
      </c>
      <c r="BL134" s="19" t="s">
        <v>155</v>
      </c>
      <c r="BM134" s="226" t="s">
        <v>492</v>
      </c>
    </row>
    <row r="135" s="2" customFormat="1" ht="16.5" customHeight="1">
      <c r="A135" s="40"/>
      <c r="B135" s="41"/>
      <c r="C135" s="215" t="s">
        <v>349</v>
      </c>
      <c r="D135" s="215" t="s">
        <v>151</v>
      </c>
      <c r="E135" s="216" t="s">
        <v>1879</v>
      </c>
      <c r="F135" s="217" t="s">
        <v>1880</v>
      </c>
      <c r="G135" s="218" t="s">
        <v>382</v>
      </c>
      <c r="H135" s="219">
        <v>42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40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155</v>
      </c>
      <c r="AT135" s="226" t="s">
        <v>151</v>
      </c>
      <c r="AU135" s="226" t="s">
        <v>76</v>
      </c>
      <c r="AY135" s="19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76</v>
      </c>
      <c r="BK135" s="227">
        <f>ROUND(I135*H135,2)</f>
        <v>0</v>
      </c>
      <c r="BL135" s="19" t="s">
        <v>155</v>
      </c>
      <c r="BM135" s="226" t="s">
        <v>504</v>
      </c>
    </row>
    <row r="136" s="2" customFormat="1" ht="16.5" customHeight="1">
      <c r="A136" s="40"/>
      <c r="B136" s="41"/>
      <c r="C136" s="215" t="s">
        <v>278</v>
      </c>
      <c r="D136" s="215" t="s">
        <v>151</v>
      </c>
      <c r="E136" s="216" t="s">
        <v>1881</v>
      </c>
      <c r="F136" s="217" t="s">
        <v>1882</v>
      </c>
      <c r="G136" s="218" t="s">
        <v>382</v>
      </c>
      <c r="H136" s="219">
        <v>9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40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155</v>
      </c>
      <c r="AT136" s="226" t="s">
        <v>151</v>
      </c>
      <c r="AU136" s="226" t="s">
        <v>76</v>
      </c>
      <c r="AY136" s="19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76</v>
      </c>
      <c r="BK136" s="227">
        <f>ROUND(I136*H136,2)</f>
        <v>0</v>
      </c>
      <c r="BL136" s="19" t="s">
        <v>155</v>
      </c>
      <c r="BM136" s="226" t="s">
        <v>513</v>
      </c>
    </row>
    <row r="137" s="2" customFormat="1" ht="16.5" customHeight="1">
      <c r="A137" s="40"/>
      <c r="B137" s="41"/>
      <c r="C137" s="215" t="s">
        <v>359</v>
      </c>
      <c r="D137" s="215" t="s">
        <v>151</v>
      </c>
      <c r="E137" s="216" t="s">
        <v>1883</v>
      </c>
      <c r="F137" s="217" t="s">
        <v>1884</v>
      </c>
      <c r="G137" s="218" t="s">
        <v>382</v>
      </c>
      <c r="H137" s="219">
        <v>108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40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155</v>
      </c>
      <c r="AT137" s="226" t="s">
        <v>151</v>
      </c>
      <c r="AU137" s="226" t="s">
        <v>76</v>
      </c>
      <c r="AY137" s="19" t="s">
        <v>149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76</v>
      </c>
      <c r="BK137" s="227">
        <f>ROUND(I137*H137,2)</f>
        <v>0</v>
      </c>
      <c r="BL137" s="19" t="s">
        <v>155</v>
      </c>
      <c r="BM137" s="226" t="s">
        <v>523</v>
      </c>
    </row>
    <row r="138" s="2" customFormat="1" ht="16.5" customHeight="1">
      <c r="A138" s="40"/>
      <c r="B138" s="41"/>
      <c r="C138" s="215" t="s">
        <v>364</v>
      </c>
      <c r="D138" s="215" t="s">
        <v>151</v>
      </c>
      <c r="E138" s="216" t="s">
        <v>1885</v>
      </c>
      <c r="F138" s="217" t="s">
        <v>1886</v>
      </c>
      <c r="G138" s="218" t="s">
        <v>382</v>
      </c>
      <c r="H138" s="219">
        <v>168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40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155</v>
      </c>
      <c r="AT138" s="226" t="s">
        <v>151</v>
      </c>
      <c r="AU138" s="226" t="s">
        <v>76</v>
      </c>
      <c r="AY138" s="19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76</v>
      </c>
      <c r="BK138" s="227">
        <f>ROUND(I138*H138,2)</f>
        <v>0</v>
      </c>
      <c r="BL138" s="19" t="s">
        <v>155</v>
      </c>
      <c r="BM138" s="226" t="s">
        <v>535</v>
      </c>
    </row>
    <row r="139" s="2" customFormat="1" ht="16.5" customHeight="1">
      <c r="A139" s="40"/>
      <c r="B139" s="41"/>
      <c r="C139" s="215" t="s">
        <v>370</v>
      </c>
      <c r="D139" s="215" t="s">
        <v>151</v>
      </c>
      <c r="E139" s="216" t="s">
        <v>1887</v>
      </c>
      <c r="F139" s="217" t="s">
        <v>1888</v>
      </c>
      <c r="G139" s="218" t="s">
        <v>382</v>
      </c>
      <c r="H139" s="219">
        <v>36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40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155</v>
      </c>
      <c r="AT139" s="226" t="s">
        <v>151</v>
      </c>
      <c r="AU139" s="226" t="s">
        <v>76</v>
      </c>
      <c r="AY139" s="19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76</v>
      </c>
      <c r="BK139" s="227">
        <f>ROUND(I139*H139,2)</f>
        <v>0</v>
      </c>
      <c r="BL139" s="19" t="s">
        <v>155</v>
      </c>
      <c r="BM139" s="226" t="s">
        <v>546</v>
      </c>
    </row>
    <row r="140" s="2" customFormat="1" ht="16.5" customHeight="1">
      <c r="A140" s="40"/>
      <c r="B140" s="41"/>
      <c r="C140" s="215" t="s">
        <v>374</v>
      </c>
      <c r="D140" s="215" t="s">
        <v>151</v>
      </c>
      <c r="E140" s="216" t="s">
        <v>1889</v>
      </c>
      <c r="F140" s="217" t="s">
        <v>1890</v>
      </c>
      <c r="G140" s="218" t="s">
        <v>382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40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155</v>
      </c>
      <c r="AT140" s="226" t="s">
        <v>151</v>
      </c>
      <c r="AU140" s="226" t="s">
        <v>76</v>
      </c>
      <c r="AY140" s="19" t="s">
        <v>149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76</v>
      </c>
      <c r="BK140" s="227">
        <f>ROUND(I140*H140,2)</f>
        <v>0</v>
      </c>
      <c r="BL140" s="19" t="s">
        <v>155</v>
      </c>
      <c r="BM140" s="226" t="s">
        <v>555</v>
      </c>
    </row>
    <row r="141" s="2" customFormat="1" ht="16.5" customHeight="1">
      <c r="A141" s="40"/>
      <c r="B141" s="41"/>
      <c r="C141" s="267" t="s">
        <v>379</v>
      </c>
      <c r="D141" s="267" t="s">
        <v>246</v>
      </c>
      <c r="E141" s="268" t="s">
        <v>1891</v>
      </c>
      <c r="F141" s="269" t="s">
        <v>1892</v>
      </c>
      <c r="G141" s="270" t="s">
        <v>382</v>
      </c>
      <c r="H141" s="271">
        <v>2</v>
      </c>
      <c r="I141" s="272"/>
      <c r="J141" s="273">
        <f>ROUND(I141*H141,2)</f>
        <v>0</v>
      </c>
      <c r="K141" s="269" t="s">
        <v>19</v>
      </c>
      <c r="L141" s="274"/>
      <c r="M141" s="275" t="s">
        <v>19</v>
      </c>
      <c r="N141" s="276" t="s">
        <v>40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203</v>
      </c>
      <c r="AT141" s="226" t="s">
        <v>246</v>
      </c>
      <c r="AU141" s="226" t="s">
        <v>76</v>
      </c>
      <c r="AY141" s="19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76</v>
      </c>
      <c r="BK141" s="227">
        <f>ROUND(I141*H141,2)</f>
        <v>0</v>
      </c>
      <c r="BL141" s="19" t="s">
        <v>155</v>
      </c>
      <c r="BM141" s="226" t="s">
        <v>565</v>
      </c>
    </row>
    <row r="142" s="2" customFormat="1" ht="16.5" customHeight="1">
      <c r="A142" s="40"/>
      <c r="B142" s="41"/>
      <c r="C142" s="215" t="s">
        <v>387</v>
      </c>
      <c r="D142" s="215" t="s">
        <v>151</v>
      </c>
      <c r="E142" s="216" t="s">
        <v>1893</v>
      </c>
      <c r="F142" s="217" t="s">
        <v>1894</v>
      </c>
      <c r="G142" s="218" t="s">
        <v>382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40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155</v>
      </c>
      <c r="AT142" s="226" t="s">
        <v>151</v>
      </c>
      <c r="AU142" s="226" t="s">
        <v>76</v>
      </c>
      <c r="AY142" s="19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76</v>
      </c>
      <c r="BK142" s="227">
        <f>ROUND(I142*H142,2)</f>
        <v>0</v>
      </c>
      <c r="BL142" s="19" t="s">
        <v>155</v>
      </c>
      <c r="BM142" s="226" t="s">
        <v>580</v>
      </c>
    </row>
    <row r="143" s="2" customFormat="1" ht="16.5" customHeight="1">
      <c r="A143" s="40"/>
      <c r="B143" s="41"/>
      <c r="C143" s="267" t="s">
        <v>391</v>
      </c>
      <c r="D143" s="267" t="s">
        <v>246</v>
      </c>
      <c r="E143" s="268" t="s">
        <v>1895</v>
      </c>
      <c r="F143" s="269" t="s">
        <v>1896</v>
      </c>
      <c r="G143" s="270" t="s">
        <v>382</v>
      </c>
      <c r="H143" s="271">
        <v>3</v>
      </c>
      <c r="I143" s="272"/>
      <c r="J143" s="273">
        <f>ROUND(I143*H143,2)</f>
        <v>0</v>
      </c>
      <c r="K143" s="269" t="s">
        <v>19</v>
      </c>
      <c r="L143" s="274"/>
      <c r="M143" s="275" t="s">
        <v>19</v>
      </c>
      <c r="N143" s="276" t="s">
        <v>40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203</v>
      </c>
      <c r="AT143" s="226" t="s">
        <v>246</v>
      </c>
      <c r="AU143" s="226" t="s">
        <v>76</v>
      </c>
      <c r="AY143" s="19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76</v>
      </c>
      <c r="BK143" s="227">
        <f>ROUND(I143*H143,2)</f>
        <v>0</v>
      </c>
      <c r="BL143" s="19" t="s">
        <v>155</v>
      </c>
      <c r="BM143" s="226" t="s">
        <v>593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1897</v>
      </c>
      <c r="F144" s="202" t="s">
        <v>1898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SUM(P145:P146)</f>
        <v>0</v>
      </c>
      <c r="Q144" s="207"/>
      <c r="R144" s="208">
        <f>SUM(R145:R146)</f>
        <v>0</v>
      </c>
      <c r="S144" s="207"/>
      <c r="T144" s="20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149</v>
      </c>
      <c r="BK144" s="212">
        <f>SUM(BK145:BK146)</f>
        <v>0</v>
      </c>
    </row>
    <row r="145" s="2" customFormat="1" ht="16.5" customHeight="1">
      <c r="A145" s="40"/>
      <c r="B145" s="41"/>
      <c r="C145" s="215" t="s">
        <v>396</v>
      </c>
      <c r="D145" s="215" t="s">
        <v>151</v>
      </c>
      <c r="E145" s="216" t="s">
        <v>1899</v>
      </c>
      <c r="F145" s="217" t="s">
        <v>1900</v>
      </c>
      <c r="G145" s="218" t="s">
        <v>1901</v>
      </c>
      <c r="H145" s="219">
        <v>20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40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155</v>
      </c>
      <c r="AT145" s="226" t="s">
        <v>151</v>
      </c>
      <c r="AU145" s="226" t="s">
        <v>76</v>
      </c>
      <c r="AY145" s="19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76</v>
      </c>
      <c r="BK145" s="227">
        <f>ROUND(I145*H145,2)</f>
        <v>0</v>
      </c>
      <c r="BL145" s="19" t="s">
        <v>155</v>
      </c>
      <c r="BM145" s="226" t="s">
        <v>607</v>
      </c>
    </row>
    <row r="146" s="2" customFormat="1" ht="16.5" customHeight="1">
      <c r="A146" s="40"/>
      <c r="B146" s="41"/>
      <c r="C146" s="215" t="s">
        <v>401</v>
      </c>
      <c r="D146" s="215" t="s">
        <v>151</v>
      </c>
      <c r="E146" s="216" t="s">
        <v>1902</v>
      </c>
      <c r="F146" s="217" t="s">
        <v>1321</v>
      </c>
      <c r="G146" s="218" t="s">
        <v>382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40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155</v>
      </c>
      <c r="AT146" s="226" t="s">
        <v>151</v>
      </c>
      <c r="AU146" s="226" t="s">
        <v>76</v>
      </c>
      <c r="AY146" s="19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76</v>
      </c>
      <c r="BK146" s="227">
        <f>ROUND(I146*H146,2)</f>
        <v>0</v>
      </c>
      <c r="BL146" s="19" t="s">
        <v>155</v>
      </c>
      <c r="BM146" s="226" t="s">
        <v>617</v>
      </c>
    </row>
    <row r="147" s="12" customFormat="1" ht="25.92" customHeight="1">
      <c r="A147" s="12"/>
      <c r="B147" s="199"/>
      <c r="C147" s="200"/>
      <c r="D147" s="201" t="s">
        <v>68</v>
      </c>
      <c r="E147" s="202" t="s">
        <v>1903</v>
      </c>
      <c r="F147" s="202" t="s">
        <v>1904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SUM(P148:P161)</f>
        <v>0</v>
      </c>
      <c r="Q147" s="207"/>
      <c r="R147" s="208">
        <f>SUM(R148:R161)</f>
        <v>0</v>
      </c>
      <c r="S147" s="207"/>
      <c r="T147" s="209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76</v>
      </c>
      <c r="AT147" s="211" t="s">
        <v>68</v>
      </c>
      <c r="AU147" s="211" t="s">
        <v>69</v>
      </c>
      <c r="AY147" s="210" t="s">
        <v>149</v>
      </c>
      <c r="BK147" s="212">
        <f>SUM(BK148:BK161)</f>
        <v>0</v>
      </c>
    </row>
    <row r="148" s="2" customFormat="1" ht="16.5" customHeight="1">
      <c r="A148" s="40"/>
      <c r="B148" s="41"/>
      <c r="C148" s="215" t="s">
        <v>173</v>
      </c>
      <c r="D148" s="215" t="s">
        <v>151</v>
      </c>
      <c r="E148" s="216" t="s">
        <v>1905</v>
      </c>
      <c r="F148" s="217" t="s">
        <v>1906</v>
      </c>
      <c r="G148" s="218" t="s">
        <v>107</v>
      </c>
      <c r="H148" s="219">
        <v>17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40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155</v>
      </c>
      <c r="AT148" s="226" t="s">
        <v>151</v>
      </c>
      <c r="AU148" s="226" t="s">
        <v>76</v>
      </c>
      <c r="AY148" s="19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76</v>
      </c>
      <c r="BK148" s="227">
        <f>ROUND(I148*H148,2)</f>
        <v>0</v>
      </c>
      <c r="BL148" s="19" t="s">
        <v>155</v>
      </c>
      <c r="BM148" s="226" t="s">
        <v>626</v>
      </c>
    </row>
    <row r="149" s="2" customFormat="1" ht="16.5" customHeight="1">
      <c r="A149" s="40"/>
      <c r="B149" s="41"/>
      <c r="C149" s="215" t="s">
        <v>409</v>
      </c>
      <c r="D149" s="215" t="s">
        <v>151</v>
      </c>
      <c r="E149" s="216" t="s">
        <v>1907</v>
      </c>
      <c r="F149" s="217" t="s">
        <v>1908</v>
      </c>
      <c r="G149" s="218" t="s">
        <v>382</v>
      </c>
      <c r="H149" s="219">
        <v>17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40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155</v>
      </c>
      <c r="AT149" s="226" t="s">
        <v>151</v>
      </c>
      <c r="AU149" s="226" t="s">
        <v>76</v>
      </c>
      <c r="AY149" s="19" t="s">
        <v>149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76</v>
      </c>
      <c r="BK149" s="227">
        <f>ROUND(I149*H149,2)</f>
        <v>0</v>
      </c>
      <c r="BL149" s="19" t="s">
        <v>155</v>
      </c>
      <c r="BM149" s="226" t="s">
        <v>979</v>
      </c>
    </row>
    <row r="150" s="2" customFormat="1" ht="16.5" customHeight="1">
      <c r="A150" s="40"/>
      <c r="B150" s="41"/>
      <c r="C150" s="267" t="s">
        <v>414</v>
      </c>
      <c r="D150" s="267" t="s">
        <v>246</v>
      </c>
      <c r="E150" s="268" t="s">
        <v>1909</v>
      </c>
      <c r="F150" s="269" t="s">
        <v>1910</v>
      </c>
      <c r="G150" s="270" t="s">
        <v>382</v>
      </c>
      <c r="H150" s="271">
        <v>17</v>
      </c>
      <c r="I150" s="272"/>
      <c r="J150" s="273">
        <f>ROUND(I150*H150,2)</f>
        <v>0</v>
      </c>
      <c r="K150" s="269" t="s">
        <v>19</v>
      </c>
      <c r="L150" s="274"/>
      <c r="M150" s="275" t="s">
        <v>19</v>
      </c>
      <c r="N150" s="276" t="s">
        <v>40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203</v>
      </c>
      <c r="AT150" s="226" t="s">
        <v>246</v>
      </c>
      <c r="AU150" s="226" t="s">
        <v>76</v>
      </c>
      <c r="AY150" s="19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76</v>
      </c>
      <c r="BK150" s="227">
        <f>ROUND(I150*H150,2)</f>
        <v>0</v>
      </c>
      <c r="BL150" s="19" t="s">
        <v>155</v>
      </c>
      <c r="BM150" s="226" t="s">
        <v>983</v>
      </c>
    </row>
    <row r="151" s="2" customFormat="1" ht="16.5" customHeight="1">
      <c r="A151" s="40"/>
      <c r="B151" s="41"/>
      <c r="C151" s="267" t="s">
        <v>418</v>
      </c>
      <c r="D151" s="267" t="s">
        <v>246</v>
      </c>
      <c r="E151" s="268" t="s">
        <v>1911</v>
      </c>
      <c r="F151" s="269" t="s">
        <v>1912</v>
      </c>
      <c r="G151" s="270" t="s">
        <v>107</v>
      </c>
      <c r="H151" s="271">
        <v>8.5</v>
      </c>
      <c r="I151" s="272"/>
      <c r="J151" s="273">
        <f>ROUND(I151*H151,2)</f>
        <v>0</v>
      </c>
      <c r="K151" s="269" t="s">
        <v>19</v>
      </c>
      <c r="L151" s="274"/>
      <c r="M151" s="275" t="s">
        <v>19</v>
      </c>
      <c r="N151" s="276" t="s">
        <v>40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203</v>
      </c>
      <c r="AT151" s="226" t="s">
        <v>246</v>
      </c>
      <c r="AU151" s="226" t="s">
        <v>76</v>
      </c>
      <c r="AY151" s="19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76</v>
      </c>
      <c r="BK151" s="227">
        <f>ROUND(I151*H151,2)</f>
        <v>0</v>
      </c>
      <c r="BL151" s="19" t="s">
        <v>155</v>
      </c>
      <c r="BM151" s="226" t="s">
        <v>987</v>
      </c>
    </row>
    <row r="152" s="2" customFormat="1" ht="16.5" customHeight="1">
      <c r="A152" s="40"/>
      <c r="B152" s="41"/>
      <c r="C152" s="267" t="s">
        <v>423</v>
      </c>
      <c r="D152" s="267" t="s">
        <v>246</v>
      </c>
      <c r="E152" s="268" t="s">
        <v>1913</v>
      </c>
      <c r="F152" s="269" t="s">
        <v>1914</v>
      </c>
      <c r="G152" s="270" t="s">
        <v>249</v>
      </c>
      <c r="H152" s="271">
        <v>17</v>
      </c>
      <c r="I152" s="272"/>
      <c r="J152" s="273">
        <f>ROUND(I152*H152,2)</f>
        <v>0</v>
      </c>
      <c r="K152" s="269" t="s">
        <v>19</v>
      </c>
      <c r="L152" s="274"/>
      <c r="M152" s="275" t="s">
        <v>19</v>
      </c>
      <c r="N152" s="276" t="s">
        <v>40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203</v>
      </c>
      <c r="AT152" s="226" t="s">
        <v>246</v>
      </c>
      <c r="AU152" s="226" t="s">
        <v>76</v>
      </c>
      <c r="AY152" s="19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76</v>
      </c>
      <c r="BK152" s="227">
        <f>ROUND(I152*H152,2)</f>
        <v>0</v>
      </c>
      <c r="BL152" s="19" t="s">
        <v>155</v>
      </c>
      <c r="BM152" s="226" t="s">
        <v>998</v>
      </c>
    </row>
    <row r="153" s="2" customFormat="1" ht="16.5" customHeight="1">
      <c r="A153" s="40"/>
      <c r="B153" s="41"/>
      <c r="C153" s="215" t="s">
        <v>427</v>
      </c>
      <c r="D153" s="215" t="s">
        <v>151</v>
      </c>
      <c r="E153" s="216" t="s">
        <v>1915</v>
      </c>
      <c r="F153" s="217" t="s">
        <v>1916</v>
      </c>
      <c r="G153" s="218" t="s">
        <v>191</v>
      </c>
      <c r="H153" s="219">
        <v>550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40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155</v>
      </c>
      <c r="AT153" s="226" t="s">
        <v>151</v>
      </c>
      <c r="AU153" s="226" t="s">
        <v>76</v>
      </c>
      <c r="AY153" s="19" t="s">
        <v>149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76</v>
      </c>
      <c r="BK153" s="227">
        <f>ROUND(I153*H153,2)</f>
        <v>0</v>
      </c>
      <c r="BL153" s="19" t="s">
        <v>155</v>
      </c>
      <c r="BM153" s="226" t="s">
        <v>1009</v>
      </c>
    </row>
    <row r="154" s="2" customFormat="1" ht="16.5" customHeight="1">
      <c r="A154" s="40"/>
      <c r="B154" s="41"/>
      <c r="C154" s="215" t="s">
        <v>432</v>
      </c>
      <c r="D154" s="215" t="s">
        <v>151</v>
      </c>
      <c r="E154" s="216" t="s">
        <v>1917</v>
      </c>
      <c r="F154" s="217" t="s">
        <v>1918</v>
      </c>
      <c r="G154" s="218" t="s">
        <v>191</v>
      </c>
      <c r="H154" s="219">
        <v>70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40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155</v>
      </c>
      <c r="AT154" s="226" t="s">
        <v>151</v>
      </c>
      <c r="AU154" s="226" t="s">
        <v>76</v>
      </c>
      <c r="AY154" s="19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76</v>
      </c>
      <c r="BK154" s="227">
        <f>ROUND(I154*H154,2)</f>
        <v>0</v>
      </c>
      <c r="BL154" s="19" t="s">
        <v>155</v>
      </c>
      <c r="BM154" s="226" t="s">
        <v>1019</v>
      </c>
    </row>
    <row r="155" s="2" customFormat="1" ht="16.5" customHeight="1">
      <c r="A155" s="40"/>
      <c r="B155" s="41"/>
      <c r="C155" s="215" t="s">
        <v>436</v>
      </c>
      <c r="D155" s="215" t="s">
        <v>151</v>
      </c>
      <c r="E155" s="216" t="s">
        <v>1919</v>
      </c>
      <c r="F155" s="217" t="s">
        <v>1920</v>
      </c>
      <c r="G155" s="218" t="s">
        <v>191</v>
      </c>
      <c r="H155" s="219">
        <v>620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40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155</v>
      </c>
      <c r="AT155" s="226" t="s">
        <v>151</v>
      </c>
      <c r="AU155" s="226" t="s">
        <v>76</v>
      </c>
      <c r="AY155" s="19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76</v>
      </c>
      <c r="BK155" s="227">
        <f>ROUND(I155*H155,2)</f>
        <v>0</v>
      </c>
      <c r="BL155" s="19" t="s">
        <v>155</v>
      </c>
      <c r="BM155" s="226" t="s">
        <v>1030</v>
      </c>
    </row>
    <row r="156" s="2" customFormat="1" ht="16.5" customHeight="1">
      <c r="A156" s="40"/>
      <c r="B156" s="41"/>
      <c r="C156" s="267" t="s">
        <v>440</v>
      </c>
      <c r="D156" s="267" t="s">
        <v>246</v>
      </c>
      <c r="E156" s="268" t="s">
        <v>1921</v>
      </c>
      <c r="F156" s="269" t="s">
        <v>1922</v>
      </c>
      <c r="G156" s="270" t="s">
        <v>191</v>
      </c>
      <c r="H156" s="271">
        <v>619.99300000000005</v>
      </c>
      <c r="I156" s="272"/>
      <c r="J156" s="273">
        <f>ROUND(I156*H156,2)</f>
        <v>0</v>
      </c>
      <c r="K156" s="269" t="s">
        <v>19</v>
      </c>
      <c r="L156" s="274"/>
      <c r="M156" s="275" t="s">
        <v>19</v>
      </c>
      <c r="N156" s="276" t="s">
        <v>40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203</v>
      </c>
      <c r="AT156" s="226" t="s">
        <v>246</v>
      </c>
      <c r="AU156" s="226" t="s">
        <v>76</v>
      </c>
      <c r="AY156" s="19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76</v>
      </c>
      <c r="BK156" s="227">
        <f>ROUND(I156*H156,2)</f>
        <v>0</v>
      </c>
      <c r="BL156" s="19" t="s">
        <v>155</v>
      </c>
      <c r="BM156" s="226" t="s">
        <v>1039</v>
      </c>
    </row>
    <row r="157" s="2" customFormat="1" ht="16.5" customHeight="1">
      <c r="A157" s="40"/>
      <c r="B157" s="41"/>
      <c r="C157" s="215" t="s">
        <v>444</v>
      </c>
      <c r="D157" s="215" t="s">
        <v>151</v>
      </c>
      <c r="E157" s="216" t="s">
        <v>1923</v>
      </c>
      <c r="F157" s="217" t="s">
        <v>1924</v>
      </c>
      <c r="G157" s="218" t="s">
        <v>191</v>
      </c>
      <c r="H157" s="219">
        <v>550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40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155</v>
      </c>
      <c r="AT157" s="226" t="s">
        <v>151</v>
      </c>
      <c r="AU157" s="226" t="s">
        <v>76</v>
      </c>
      <c r="AY157" s="19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76</v>
      </c>
      <c r="BK157" s="227">
        <f>ROUND(I157*H157,2)</f>
        <v>0</v>
      </c>
      <c r="BL157" s="19" t="s">
        <v>155</v>
      </c>
      <c r="BM157" s="226" t="s">
        <v>1051</v>
      </c>
    </row>
    <row r="158" s="2" customFormat="1" ht="16.5" customHeight="1">
      <c r="A158" s="40"/>
      <c r="B158" s="41"/>
      <c r="C158" s="215" t="s">
        <v>449</v>
      </c>
      <c r="D158" s="215" t="s">
        <v>151</v>
      </c>
      <c r="E158" s="216" t="s">
        <v>1925</v>
      </c>
      <c r="F158" s="217" t="s">
        <v>1926</v>
      </c>
      <c r="G158" s="218" t="s">
        <v>191</v>
      </c>
      <c r="H158" s="219">
        <v>70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40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155</v>
      </c>
      <c r="AT158" s="226" t="s">
        <v>151</v>
      </c>
      <c r="AU158" s="226" t="s">
        <v>76</v>
      </c>
      <c r="AY158" s="19" t="s">
        <v>149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76</v>
      </c>
      <c r="BK158" s="227">
        <f>ROUND(I158*H158,2)</f>
        <v>0</v>
      </c>
      <c r="BL158" s="19" t="s">
        <v>155</v>
      </c>
      <c r="BM158" s="226" t="s">
        <v>1061</v>
      </c>
    </row>
    <row r="159" s="2" customFormat="1" ht="16.5" customHeight="1">
      <c r="A159" s="40"/>
      <c r="B159" s="41"/>
      <c r="C159" s="215" t="s">
        <v>454</v>
      </c>
      <c r="D159" s="215" t="s">
        <v>151</v>
      </c>
      <c r="E159" s="216" t="s">
        <v>1927</v>
      </c>
      <c r="F159" s="217" t="s">
        <v>1928</v>
      </c>
      <c r="G159" s="218" t="s">
        <v>249</v>
      </c>
      <c r="H159" s="219">
        <v>106.711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76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1070</v>
      </c>
    </row>
    <row r="160" s="2" customFormat="1" ht="16.5" customHeight="1">
      <c r="A160" s="40"/>
      <c r="B160" s="41"/>
      <c r="C160" s="215" t="s">
        <v>460</v>
      </c>
      <c r="D160" s="215" t="s">
        <v>151</v>
      </c>
      <c r="E160" s="216" t="s">
        <v>1929</v>
      </c>
      <c r="F160" s="217" t="s">
        <v>1930</v>
      </c>
      <c r="G160" s="218" t="s">
        <v>249</v>
      </c>
      <c r="H160" s="219">
        <v>533.55499999999995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40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155</v>
      </c>
      <c r="AT160" s="226" t="s">
        <v>151</v>
      </c>
      <c r="AU160" s="226" t="s">
        <v>76</v>
      </c>
      <c r="AY160" s="19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76</v>
      </c>
      <c r="BK160" s="227">
        <f>ROUND(I160*H160,2)</f>
        <v>0</v>
      </c>
      <c r="BL160" s="19" t="s">
        <v>155</v>
      </c>
      <c r="BM160" s="226" t="s">
        <v>1079</v>
      </c>
    </row>
    <row r="161" s="2" customFormat="1" ht="16.5" customHeight="1">
      <c r="A161" s="40"/>
      <c r="B161" s="41"/>
      <c r="C161" s="215" t="s">
        <v>465</v>
      </c>
      <c r="D161" s="215" t="s">
        <v>151</v>
      </c>
      <c r="E161" s="216" t="s">
        <v>1931</v>
      </c>
      <c r="F161" s="217" t="s">
        <v>1932</v>
      </c>
      <c r="G161" s="218" t="s">
        <v>107</v>
      </c>
      <c r="H161" s="219">
        <v>17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40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155</v>
      </c>
      <c r="AT161" s="226" t="s">
        <v>151</v>
      </c>
      <c r="AU161" s="226" t="s">
        <v>76</v>
      </c>
      <c r="AY161" s="19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76</v>
      </c>
      <c r="BK161" s="227">
        <f>ROUND(I161*H161,2)</f>
        <v>0</v>
      </c>
      <c r="BL161" s="19" t="s">
        <v>155</v>
      </c>
      <c r="BM161" s="226" t="s">
        <v>1089</v>
      </c>
    </row>
    <row r="162" s="12" customFormat="1" ht="25.92" customHeight="1">
      <c r="A162" s="12"/>
      <c r="B162" s="199"/>
      <c r="C162" s="200"/>
      <c r="D162" s="201" t="s">
        <v>68</v>
      </c>
      <c r="E162" s="202" t="s">
        <v>1933</v>
      </c>
      <c r="F162" s="202" t="s">
        <v>1934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SUM(P163:P166)</f>
        <v>0</v>
      </c>
      <c r="Q162" s="207"/>
      <c r="R162" s="208">
        <f>SUM(R163:R166)</f>
        <v>0</v>
      </c>
      <c r="S162" s="207"/>
      <c r="T162" s="209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76</v>
      </c>
      <c r="AT162" s="211" t="s">
        <v>68</v>
      </c>
      <c r="AU162" s="211" t="s">
        <v>69</v>
      </c>
      <c r="AY162" s="210" t="s">
        <v>149</v>
      </c>
      <c r="BK162" s="212">
        <f>SUM(BK163:BK166)</f>
        <v>0</v>
      </c>
    </row>
    <row r="163" s="2" customFormat="1" ht="16.5" customHeight="1">
      <c r="A163" s="40"/>
      <c r="B163" s="41"/>
      <c r="C163" s="215" t="s">
        <v>470</v>
      </c>
      <c r="D163" s="215" t="s">
        <v>151</v>
      </c>
      <c r="E163" s="216" t="s">
        <v>1935</v>
      </c>
      <c r="F163" s="217" t="s">
        <v>1936</v>
      </c>
      <c r="G163" s="218" t="s">
        <v>382</v>
      </c>
      <c r="H163" s="219">
        <v>17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40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155</v>
      </c>
      <c r="AT163" s="226" t="s">
        <v>151</v>
      </c>
      <c r="AU163" s="226" t="s">
        <v>76</v>
      </c>
      <c r="AY163" s="19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76</v>
      </c>
      <c r="BK163" s="227">
        <f>ROUND(I163*H163,2)</f>
        <v>0</v>
      </c>
      <c r="BL163" s="19" t="s">
        <v>155</v>
      </c>
      <c r="BM163" s="226" t="s">
        <v>1099</v>
      </c>
    </row>
    <row r="164" s="2" customFormat="1" ht="16.5" customHeight="1">
      <c r="A164" s="40"/>
      <c r="B164" s="41"/>
      <c r="C164" s="215" t="s">
        <v>474</v>
      </c>
      <c r="D164" s="215" t="s">
        <v>151</v>
      </c>
      <c r="E164" s="216" t="s">
        <v>1937</v>
      </c>
      <c r="F164" s="217" t="s">
        <v>1938</v>
      </c>
      <c r="G164" s="218" t="s">
        <v>382</v>
      </c>
      <c r="H164" s="219">
        <v>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40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155</v>
      </c>
      <c r="AT164" s="226" t="s">
        <v>151</v>
      </c>
      <c r="AU164" s="226" t="s">
        <v>76</v>
      </c>
      <c r="AY164" s="19" t="s">
        <v>149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76</v>
      </c>
      <c r="BK164" s="227">
        <f>ROUND(I164*H164,2)</f>
        <v>0</v>
      </c>
      <c r="BL164" s="19" t="s">
        <v>155</v>
      </c>
      <c r="BM164" s="226" t="s">
        <v>1105</v>
      </c>
    </row>
    <row r="165" s="2" customFormat="1" ht="16.5" customHeight="1">
      <c r="A165" s="40"/>
      <c r="B165" s="41"/>
      <c r="C165" s="215" t="s">
        <v>478</v>
      </c>
      <c r="D165" s="215" t="s">
        <v>151</v>
      </c>
      <c r="E165" s="216" t="s">
        <v>1939</v>
      </c>
      <c r="F165" s="217" t="s">
        <v>1940</v>
      </c>
      <c r="G165" s="218" t="s">
        <v>382</v>
      </c>
      <c r="H165" s="219">
        <v>18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40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155</v>
      </c>
      <c r="AT165" s="226" t="s">
        <v>151</v>
      </c>
      <c r="AU165" s="226" t="s">
        <v>76</v>
      </c>
      <c r="AY165" s="19" t="s">
        <v>149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76</v>
      </c>
      <c r="BK165" s="227">
        <f>ROUND(I165*H165,2)</f>
        <v>0</v>
      </c>
      <c r="BL165" s="19" t="s">
        <v>155</v>
      </c>
      <c r="BM165" s="226" t="s">
        <v>1111</v>
      </c>
    </row>
    <row r="166" s="2" customFormat="1" ht="16.5" customHeight="1">
      <c r="A166" s="40"/>
      <c r="B166" s="41"/>
      <c r="C166" s="215" t="s">
        <v>482</v>
      </c>
      <c r="D166" s="215" t="s">
        <v>151</v>
      </c>
      <c r="E166" s="216" t="s">
        <v>1941</v>
      </c>
      <c r="F166" s="217" t="s">
        <v>1942</v>
      </c>
      <c r="G166" s="218" t="s">
        <v>382</v>
      </c>
      <c r="H166" s="219">
        <v>17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40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155</v>
      </c>
      <c r="AT166" s="226" t="s">
        <v>151</v>
      </c>
      <c r="AU166" s="226" t="s">
        <v>76</v>
      </c>
      <c r="AY166" s="19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76</v>
      </c>
      <c r="BK166" s="227">
        <f>ROUND(I166*H166,2)</f>
        <v>0</v>
      </c>
      <c r="BL166" s="19" t="s">
        <v>155</v>
      </c>
      <c r="BM166" s="226" t="s">
        <v>1119</v>
      </c>
    </row>
    <row r="167" s="12" customFormat="1" ht="25.92" customHeight="1">
      <c r="A167" s="12"/>
      <c r="B167" s="199"/>
      <c r="C167" s="200"/>
      <c r="D167" s="201" t="s">
        <v>68</v>
      </c>
      <c r="E167" s="202" t="s">
        <v>262</v>
      </c>
      <c r="F167" s="202" t="s">
        <v>1943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SUM(P168:P169)</f>
        <v>0</v>
      </c>
      <c r="Q167" s="207"/>
      <c r="R167" s="208">
        <f>SUM(R168:R169)</f>
        <v>0</v>
      </c>
      <c r="S167" s="207"/>
      <c r="T167" s="209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76</v>
      </c>
      <c r="AT167" s="211" t="s">
        <v>68</v>
      </c>
      <c r="AU167" s="211" t="s">
        <v>69</v>
      </c>
      <c r="AY167" s="210" t="s">
        <v>149</v>
      </c>
      <c r="BK167" s="212">
        <f>SUM(BK168:BK169)</f>
        <v>0</v>
      </c>
    </row>
    <row r="168" s="2" customFormat="1" ht="16.5" customHeight="1">
      <c r="A168" s="40"/>
      <c r="B168" s="41"/>
      <c r="C168" s="215" t="s">
        <v>487</v>
      </c>
      <c r="D168" s="215" t="s">
        <v>151</v>
      </c>
      <c r="E168" s="216" t="s">
        <v>1944</v>
      </c>
      <c r="F168" s="217" t="s">
        <v>1945</v>
      </c>
      <c r="G168" s="218" t="s">
        <v>107</v>
      </c>
      <c r="H168" s="219">
        <v>43.399999999999999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40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155</v>
      </c>
      <c r="AT168" s="226" t="s">
        <v>151</v>
      </c>
      <c r="AU168" s="226" t="s">
        <v>76</v>
      </c>
      <c r="AY168" s="19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76</v>
      </c>
      <c r="BK168" s="227">
        <f>ROUND(I168*H168,2)</f>
        <v>0</v>
      </c>
      <c r="BL168" s="19" t="s">
        <v>155</v>
      </c>
      <c r="BM168" s="226" t="s">
        <v>1127</v>
      </c>
    </row>
    <row r="169" s="2" customFormat="1" ht="16.5" customHeight="1">
      <c r="A169" s="40"/>
      <c r="B169" s="41"/>
      <c r="C169" s="215" t="s">
        <v>492</v>
      </c>
      <c r="D169" s="215" t="s">
        <v>151</v>
      </c>
      <c r="E169" s="216" t="s">
        <v>1946</v>
      </c>
      <c r="F169" s="217" t="s">
        <v>1947</v>
      </c>
      <c r="G169" s="218" t="s">
        <v>107</v>
      </c>
      <c r="H169" s="219">
        <v>217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40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155</v>
      </c>
      <c r="AT169" s="226" t="s">
        <v>151</v>
      </c>
      <c r="AU169" s="226" t="s">
        <v>76</v>
      </c>
      <c r="AY169" s="19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76</v>
      </c>
      <c r="BK169" s="227">
        <f>ROUND(I169*H169,2)</f>
        <v>0</v>
      </c>
      <c r="BL169" s="19" t="s">
        <v>155</v>
      </c>
      <c r="BM169" s="226" t="s">
        <v>1135</v>
      </c>
    </row>
    <row r="170" s="12" customFormat="1" ht="25.92" customHeight="1">
      <c r="A170" s="12"/>
      <c r="B170" s="199"/>
      <c r="C170" s="200"/>
      <c r="D170" s="201" t="s">
        <v>68</v>
      </c>
      <c r="E170" s="202" t="s">
        <v>282</v>
      </c>
      <c r="F170" s="202" t="s">
        <v>1948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P171</f>
        <v>0</v>
      </c>
      <c r="Q170" s="207"/>
      <c r="R170" s="208">
        <f>R171</f>
        <v>0</v>
      </c>
      <c r="S170" s="207"/>
      <c r="T170" s="20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76</v>
      </c>
      <c r="AT170" s="211" t="s">
        <v>68</v>
      </c>
      <c r="AU170" s="211" t="s">
        <v>69</v>
      </c>
      <c r="AY170" s="210" t="s">
        <v>149</v>
      </c>
      <c r="BK170" s="212">
        <f>BK171</f>
        <v>0</v>
      </c>
    </row>
    <row r="171" s="2" customFormat="1" ht="16.5" customHeight="1">
      <c r="A171" s="40"/>
      <c r="B171" s="41"/>
      <c r="C171" s="215" t="s">
        <v>499</v>
      </c>
      <c r="D171" s="215" t="s">
        <v>151</v>
      </c>
      <c r="E171" s="216" t="s">
        <v>1949</v>
      </c>
      <c r="F171" s="217" t="s">
        <v>1950</v>
      </c>
      <c r="G171" s="218" t="s">
        <v>249</v>
      </c>
      <c r="H171" s="219">
        <v>87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40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155</v>
      </c>
      <c r="AT171" s="226" t="s">
        <v>151</v>
      </c>
      <c r="AU171" s="226" t="s">
        <v>76</v>
      </c>
      <c r="AY171" s="19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76</v>
      </c>
      <c r="BK171" s="227">
        <f>ROUND(I171*H171,2)</f>
        <v>0</v>
      </c>
      <c r="BL171" s="19" t="s">
        <v>155</v>
      </c>
      <c r="BM171" s="226" t="s">
        <v>1143</v>
      </c>
    </row>
    <row r="172" s="12" customFormat="1" ht="25.92" customHeight="1">
      <c r="A172" s="12"/>
      <c r="B172" s="199"/>
      <c r="C172" s="200"/>
      <c r="D172" s="201" t="s">
        <v>68</v>
      </c>
      <c r="E172" s="202" t="s">
        <v>1951</v>
      </c>
      <c r="F172" s="202" t="s">
        <v>1952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SUM(P173:P175)</f>
        <v>0</v>
      </c>
      <c r="Q172" s="207"/>
      <c r="R172" s="208">
        <f>SUM(R173:R175)</f>
        <v>0</v>
      </c>
      <c r="S172" s="207"/>
      <c r="T172" s="20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76</v>
      </c>
      <c r="AT172" s="211" t="s">
        <v>68</v>
      </c>
      <c r="AU172" s="211" t="s">
        <v>69</v>
      </c>
      <c r="AY172" s="210" t="s">
        <v>149</v>
      </c>
      <c r="BK172" s="212">
        <f>SUM(BK173:BK175)</f>
        <v>0</v>
      </c>
    </row>
    <row r="173" s="2" customFormat="1" ht="16.5" customHeight="1">
      <c r="A173" s="40"/>
      <c r="B173" s="41"/>
      <c r="C173" s="215" t="s">
        <v>504</v>
      </c>
      <c r="D173" s="215" t="s">
        <v>151</v>
      </c>
      <c r="E173" s="216" t="s">
        <v>1953</v>
      </c>
      <c r="F173" s="217" t="s">
        <v>1954</v>
      </c>
      <c r="G173" s="218" t="s">
        <v>249</v>
      </c>
      <c r="H173" s="219">
        <v>74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40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155</v>
      </c>
      <c r="AT173" s="226" t="s">
        <v>151</v>
      </c>
      <c r="AU173" s="226" t="s">
        <v>76</v>
      </c>
      <c r="AY173" s="19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76</v>
      </c>
      <c r="BK173" s="227">
        <f>ROUND(I173*H173,2)</f>
        <v>0</v>
      </c>
      <c r="BL173" s="19" t="s">
        <v>155</v>
      </c>
      <c r="BM173" s="226" t="s">
        <v>1151</v>
      </c>
    </row>
    <row r="174" s="2" customFormat="1" ht="16.5" customHeight="1">
      <c r="A174" s="40"/>
      <c r="B174" s="41"/>
      <c r="C174" s="215" t="s">
        <v>509</v>
      </c>
      <c r="D174" s="215" t="s">
        <v>151</v>
      </c>
      <c r="E174" s="216" t="s">
        <v>1955</v>
      </c>
      <c r="F174" s="217" t="s">
        <v>1956</v>
      </c>
      <c r="G174" s="218" t="s">
        <v>249</v>
      </c>
      <c r="H174" s="219">
        <v>370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40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155</v>
      </c>
      <c r="AT174" s="226" t="s">
        <v>151</v>
      </c>
      <c r="AU174" s="226" t="s">
        <v>76</v>
      </c>
      <c r="AY174" s="19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76</v>
      </c>
      <c r="BK174" s="227">
        <f>ROUND(I174*H174,2)</f>
        <v>0</v>
      </c>
      <c r="BL174" s="19" t="s">
        <v>155</v>
      </c>
      <c r="BM174" s="226" t="s">
        <v>1159</v>
      </c>
    </row>
    <row r="175" s="2" customFormat="1" ht="16.5" customHeight="1">
      <c r="A175" s="40"/>
      <c r="B175" s="41"/>
      <c r="C175" s="215" t="s">
        <v>513</v>
      </c>
      <c r="D175" s="215" t="s">
        <v>151</v>
      </c>
      <c r="E175" s="216" t="s">
        <v>1957</v>
      </c>
      <c r="F175" s="217" t="s">
        <v>1958</v>
      </c>
      <c r="G175" s="218" t="s">
        <v>249</v>
      </c>
      <c r="H175" s="219">
        <v>74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40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155</v>
      </c>
      <c r="AT175" s="226" t="s">
        <v>151</v>
      </c>
      <c r="AU175" s="226" t="s">
        <v>76</v>
      </c>
      <c r="AY175" s="19" t="s">
        <v>149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76</v>
      </c>
      <c r="BK175" s="227">
        <f>ROUND(I175*H175,2)</f>
        <v>0</v>
      </c>
      <c r="BL175" s="19" t="s">
        <v>155</v>
      </c>
      <c r="BM175" s="226" t="s">
        <v>1167</v>
      </c>
    </row>
    <row r="176" s="12" customFormat="1" ht="25.92" customHeight="1">
      <c r="A176" s="12"/>
      <c r="B176" s="199"/>
      <c r="C176" s="200"/>
      <c r="D176" s="201" t="s">
        <v>68</v>
      </c>
      <c r="E176" s="202" t="s">
        <v>1959</v>
      </c>
      <c r="F176" s="202" t="s">
        <v>1960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v>0</v>
      </c>
      <c r="Q176" s="207"/>
      <c r="R176" s="208">
        <v>0</v>
      </c>
      <c r="S176" s="207"/>
      <c r="T176" s="209"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76</v>
      </c>
      <c r="AT176" s="211" t="s">
        <v>68</v>
      </c>
      <c r="AU176" s="211" t="s">
        <v>69</v>
      </c>
      <c r="AY176" s="210" t="s">
        <v>149</v>
      </c>
      <c r="BK176" s="212">
        <v>0</v>
      </c>
    </row>
    <row r="177" s="12" customFormat="1" ht="25.92" customHeight="1">
      <c r="A177" s="12"/>
      <c r="B177" s="199"/>
      <c r="C177" s="200"/>
      <c r="D177" s="201" t="s">
        <v>68</v>
      </c>
      <c r="E177" s="202" t="s">
        <v>1961</v>
      </c>
      <c r="F177" s="202" t="s">
        <v>1962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76</v>
      </c>
      <c r="AT177" s="211" t="s">
        <v>68</v>
      </c>
      <c r="AU177" s="211" t="s">
        <v>69</v>
      </c>
      <c r="AY177" s="210" t="s">
        <v>149</v>
      </c>
      <c r="BK177" s="212">
        <f>BK178</f>
        <v>0</v>
      </c>
    </row>
    <row r="178" s="2" customFormat="1" ht="24.15" customHeight="1">
      <c r="A178" s="40"/>
      <c r="B178" s="41"/>
      <c r="C178" s="215" t="s">
        <v>519</v>
      </c>
      <c r="D178" s="215" t="s">
        <v>151</v>
      </c>
      <c r="E178" s="216" t="s">
        <v>1963</v>
      </c>
      <c r="F178" s="217" t="s">
        <v>1964</v>
      </c>
      <c r="G178" s="218" t="s">
        <v>1965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77" t="s">
        <v>19</v>
      </c>
      <c r="N178" s="278" t="s">
        <v>40</v>
      </c>
      <c r="O178" s="279"/>
      <c r="P178" s="280">
        <f>O178*H178</f>
        <v>0</v>
      </c>
      <c r="Q178" s="280">
        <v>0</v>
      </c>
      <c r="R178" s="280">
        <f>Q178*H178</f>
        <v>0</v>
      </c>
      <c r="S178" s="280">
        <v>0</v>
      </c>
      <c r="T178" s="281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155</v>
      </c>
      <c r="AT178" s="226" t="s">
        <v>151</v>
      </c>
      <c r="AU178" s="226" t="s">
        <v>76</v>
      </c>
      <c r="AY178" s="19" t="s">
        <v>149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76</v>
      </c>
      <c r="BK178" s="227">
        <f>ROUND(I178*H178,2)</f>
        <v>0</v>
      </c>
      <c r="BL178" s="19" t="s">
        <v>155</v>
      </c>
      <c r="BM178" s="226" t="s">
        <v>1174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cvIZ2pKvleMzkieQhBxADkssz53JqPrByFqGqw2iVhmVjfhUEdv8kI0E5+bRaadAmnm8ROpLbI84IacyZp1gRg==" hashValue="csVdUKh92OMSUA4AeTZYykqQfvy2oy+dbq7cNFZ/yKiJa6eS4oPKb4HsPjg3bqPRPakUMmc1QgLzhEdldVA67g==" algorithmName="SHA-512" password="CC35"/>
  <autoFilter ref="C97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1966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1967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ROUND((SUM(BE92:BE177)),  2)</f>
        <v>0</v>
      </c>
      <c r="G35" s="40"/>
      <c r="H35" s="40"/>
      <c r="I35" s="160">
        <v>0.20999999999999999</v>
      </c>
      <c r="J35" s="159">
        <f>ROUND(((SUM(BE92:BE177))*I35),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ROUND((SUM(BF92:BF177)),  2)</f>
        <v>0</v>
      </c>
      <c r="G36" s="40"/>
      <c r="H36" s="40"/>
      <c r="I36" s="160">
        <v>0.14999999999999999</v>
      </c>
      <c r="J36" s="159">
        <f>ROUND(((SUM(BF92:BF177))*I36),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ROUND((SUM(BG92:BG177)),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ROUND((SUM(BH92:BH177)),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ROUND((SUM(BI92:BI177)),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1966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101-2 -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122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123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124</v>
      </c>
      <c r="E66" s="185"/>
      <c r="F66" s="185"/>
      <c r="G66" s="185"/>
      <c r="H66" s="185"/>
      <c r="I66" s="185"/>
      <c r="J66" s="186">
        <f>J128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125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126</v>
      </c>
      <c r="E68" s="185"/>
      <c r="F68" s="185"/>
      <c r="G68" s="185"/>
      <c r="H68" s="185"/>
      <c r="I68" s="185"/>
      <c r="J68" s="186">
        <f>J163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127</v>
      </c>
      <c r="E69" s="185"/>
      <c r="F69" s="185"/>
      <c r="G69" s="185"/>
      <c r="H69" s="185"/>
      <c r="I69" s="185"/>
      <c r="J69" s="186">
        <f>J170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128</v>
      </c>
      <c r="E70" s="185"/>
      <c r="F70" s="185"/>
      <c r="G70" s="185"/>
      <c r="H70" s="185"/>
      <c r="I70" s="185"/>
      <c r="J70" s="186">
        <f>J175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Oprava povrchu komunikací, výměna vodovodu a oprava kanalizace v Klatovech 2024, 5. část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1966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101-2 - KOMUNIKACE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10. 4. 2024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135</v>
      </c>
      <c r="D91" s="191" t="s">
        <v>54</v>
      </c>
      <c r="E91" s="191" t="s">
        <v>50</v>
      </c>
      <c r="F91" s="191" t="s">
        <v>51</v>
      </c>
      <c r="G91" s="191" t="s">
        <v>136</v>
      </c>
      <c r="H91" s="191" t="s">
        <v>137</v>
      </c>
      <c r="I91" s="191" t="s">
        <v>138</v>
      </c>
      <c r="J91" s="191" t="s">
        <v>120</v>
      </c>
      <c r="K91" s="192" t="s">
        <v>139</v>
      </c>
      <c r="L91" s="193"/>
      <c r="M91" s="94" t="s">
        <v>19</v>
      </c>
      <c r="N91" s="95" t="s">
        <v>39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40.289680600000004</v>
      </c>
      <c r="S92" s="98"/>
      <c r="T92" s="197">
        <f>T93</f>
        <v>63.825000000000003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121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147</v>
      </c>
      <c r="F93" s="202" t="s">
        <v>148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P94+P128+P154+P163+P170+P175</f>
        <v>0</v>
      </c>
      <c r="Q93" s="207"/>
      <c r="R93" s="208">
        <f>R94+R128+R154+R163+R170+R175</f>
        <v>40.289680600000004</v>
      </c>
      <c r="S93" s="207"/>
      <c r="T93" s="209">
        <f>T94+T128+T154+T163+T170+T175</f>
        <v>63.825000000000003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76</v>
      </c>
      <c r="AT93" s="211" t="s">
        <v>68</v>
      </c>
      <c r="AU93" s="211" t="s">
        <v>69</v>
      </c>
      <c r="AY93" s="210" t="s">
        <v>149</v>
      </c>
      <c r="BK93" s="212">
        <f>BK94+BK128+BK154+BK163+BK170+BK175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76</v>
      </c>
      <c r="F94" s="213" t="s">
        <v>150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SUM(P95:P127)</f>
        <v>0</v>
      </c>
      <c r="Q94" s="207"/>
      <c r="R94" s="208">
        <f>SUM(R95:R127)</f>
        <v>4.9132950000000006</v>
      </c>
      <c r="S94" s="207"/>
      <c r="T94" s="209">
        <f>SUM(T95:T127)</f>
        <v>63.825000000000003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76</v>
      </c>
      <c r="AT94" s="211" t="s">
        <v>68</v>
      </c>
      <c r="AU94" s="211" t="s">
        <v>76</v>
      </c>
      <c r="AY94" s="210" t="s">
        <v>149</v>
      </c>
      <c r="BK94" s="212">
        <f>SUM(BK95:BK127)</f>
        <v>0</v>
      </c>
    </row>
    <row r="95" s="2" customFormat="1" ht="24.15" customHeight="1">
      <c r="A95" s="40"/>
      <c r="B95" s="41"/>
      <c r="C95" s="215" t="s">
        <v>76</v>
      </c>
      <c r="D95" s="215" t="s">
        <v>151</v>
      </c>
      <c r="E95" s="216" t="s">
        <v>1968</v>
      </c>
      <c r="F95" s="217" t="s">
        <v>1969</v>
      </c>
      <c r="G95" s="218" t="s">
        <v>159</v>
      </c>
      <c r="H95" s="219">
        <v>277.5</v>
      </c>
      <c r="I95" s="220"/>
      <c r="J95" s="221">
        <f>ROUND(I95*H95,2)</f>
        <v>0</v>
      </c>
      <c r="K95" s="217" t="s">
        <v>399</v>
      </c>
      <c r="L95" s="46"/>
      <c r="M95" s="222" t="s">
        <v>19</v>
      </c>
      <c r="N95" s="223" t="s">
        <v>40</v>
      </c>
      <c r="O95" s="86"/>
      <c r="P95" s="224">
        <f>O95*H95</f>
        <v>0</v>
      </c>
      <c r="Q95" s="224">
        <v>9.0000000000000006E-05</v>
      </c>
      <c r="R95" s="224">
        <f>Q95*H95</f>
        <v>0.024975000000000001</v>
      </c>
      <c r="S95" s="224">
        <v>0.23000000000000001</v>
      </c>
      <c r="T95" s="225">
        <f>S95*H95</f>
        <v>63.825000000000003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155</v>
      </c>
      <c r="AT95" s="226" t="s">
        <v>151</v>
      </c>
      <c r="AU95" s="226" t="s">
        <v>78</v>
      </c>
      <c r="AY95" s="19" t="s">
        <v>149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76</v>
      </c>
      <c r="BK95" s="227">
        <f>ROUND(I95*H95,2)</f>
        <v>0</v>
      </c>
      <c r="BL95" s="19" t="s">
        <v>155</v>
      </c>
      <c r="BM95" s="226" t="s">
        <v>1970</v>
      </c>
    </row>
    <row r="96" s="2" customFormat="1">
      <c r="A96" s="40"/>
      <c r="B96" s="41"/>
      <c r="C96" s="42"/>
      <c r="D96" s="228" t="s">
        <v>162</v>
      </c>
      <c r="E96" s="42"/>
      <c r="F96" s="229" t="s">
        <v>1971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162</v>
      </c>
      <c r="AU96" s="19" t="s">
        <v>78</v>
      </c>
    </row>
    <row r="97" s="14" customFormat="1">
      <c r="A97" s="14"/>
      <c r="B97" s="244"/>
      <c r="C97" s="245"/>
      <c r="D97" s="235" t="s">
        <v>164</v>
      </c>
      <c r="E97" s="246" t="s">
        <v>19</v>
      </c>
      <c r="F97" s="247" t="s">
        <v>1972</v>
      </c>
      <c r="G97" s="245"/>
      <c r="H97" s="248">
        <v>277.5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164</v>
      </c>
      <c r="AU97" s="254" t="s">
        <v>78</v>
      </c>
      <c r="AV97" s="14" t="s">
        <v>78</v>
      </c>
      <c r="AW97" s="14" t="s">
        <v>31</v>
      </c>
      <c r="AX97" s="14" t="s">
        <v>76</v>
      </c>
      <c r="AY97" s="254" t="s">
        <v>149</v>
      </c>
    </row>
    <row r="98" s="2" customFormat="1" ht="21.75" customHeight="1">
      <c r="A98" s="40"/>
      <c r="B98" s="41"/>
      <c r="C98" s="215" t="s">
        <v>78</v>
      </c>
      <c r="D98" s="215" t="s">
        <v>151</v>
      </c>
      <c r="E98" s="216" t="s">
        <v>1973</v>
      </c>
      <c r="F98" s="217" t="s">
        <v>1974</v>
      </c>
      <c r="G98" s="218" t="s">
        <v>107</v>
      </c>
      <c r="H98" s="219">
        <v>113.71899999999999</v>
      </c>
      <c r="I98" s="220"/>
      <c r="J98" s="221">
        <f>ROUND(I98*H98,2)</f>
        <v>0</v>
      </c>
      <c r="K98" s="217" t="s">
        <v>399</v>
      </c>
      <c r="L98" s="46"/>
      <c r="M98" s="222" t="s">
        <v>19</v>
      </c>
      <c r="N98" s="223" t="s">
        <v>40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155</v>
      </c>
      <c r="AT98" s="226" t="s">
        <v>151</v>
      </c>
      <c r="AU98" s="226" t="s">
        <v>78</v>
      </c>
      <c r="AY98" s="19" t="s">
        <v>149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76</v>
      </c>
      <c r="BK98" s="227">
        <f>ROUND(I98*H98,2)</f>
        <v>0</v>
      </c>
      <c r="BL98" s="19" t="s">
        <v>155</v>
      </c>
      <c r="BM98" s="226" t="s">
        <v>1975</v>
      </c>
    </row>
    <row r="99" s="2" customFormat="1">
      <c r="A99" s="40"/>
      <c r="B99" s="41"/>
      <c r="C99" s="42"/>
      <c r="D99" s="228" t="s">
        <v>162</v>
      </c>
      <c r="E99" s="42"/>
      <c r="F99" s="229" t="s">
        <v>1976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162</v>
      </c>
      <c r="AU99" s="19" t="s">
        <v>78</v>
      </c>
    </row>
    <row r="100" s="2" customFormat="1" ht="24.15" customHeight="1">
      <c r="A100" s="40"/>
      <c r="B100" s="41"/>
      <c r="C100" s="215" t="s">
        <v>167</v>
      </c>
      <c r="D100" s="215" t="s">
        <v>151</v>
      </c>
      <c r="E100" s="216" t="s">
        <v>1977</v>
      </c>
      <c r="F100" s="217" t="s">
        <v>1978</v>
      </c>
      <c r="G100" s="218" t="s">
        <v>107</v>
      </c>
      <c r="H100" s="219">
        <v>13.5</v>
      </c>
      <c r="I100" s="220"/>
      <c r="J100" s="221">
        <f>ROUND(I100*H100,2)</f>
        <v>0</v>
      </c>
      <c r="K100" s="217" t="s">
        <v>399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78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1979</v>
      </c>
    </row>
    <row r="101" s="2" customFormat="1">
      <c r="A101" s="40"/>
      <c r="B101" s="41"/>
      <c r="C101" s="42"/>
      <c r="D101" s="228" t="s">
        <v>162</v>
      </c>
      <c r="E101" s="42"/>
      <c r="F101" s="229" t="s">
        <v>1980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78</v>
      </c>
    </row>
    <row r="102" s="14" customFormat="1">
      <c r="A102" s="14"/>
      <c r="B102" s="244"/>
      <c r="C102" s="245"/>
      <c r="D102" s="235" t="s">
        <v>164</v>
      </c>
      <c r="E102" s="246" t="s">
        <v>19</v>
      </c>
      <c r="F102" s="247" t="s">
        <v>1981</v>
      </c>
      <c r="G102" s="245"/>
      <c r="H102" s="248">
        <v>13.5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164</v>
      </c>
      <c r="AU102" s="254" t="s">
        <v>78</v>
      </c>
      <c r="AV102" s="14" t="s">
        <v>78</v>
      </c>
      <c r="AW102" s="14" t="s">
        <v>31</v>
      </c>
      <c r="AX102" s="14" t="s">
        <v>76</v>
      </c>
      <c r="AY102" s="254" t="s">
        <v>149</v>
      </c>
    </row>
    <row r="103" s="2" customFormat="1" ht="24.15" customHeight="1">
      <c r="A103" s="40"/>
      <c r="B103" s="41"/>
      <c r="C103" s="215" t="s">
        <v>155</v>
      </c>
      <c r="D103" s="215" t="s">
        <v>151</v>
      </c>
      <c r="E103" s="216" t="s">
        <v>1362</v>
      </c>
      <c r="F103" s="217" t="s">
        <v>1363</v>
      </c>
      <c r="G103" s="218" t="s">
        <v>159</v>
      </c>
      <c r="H103" s="219">
        <v>30</v>
      </c>
      <c r="I103" s="220"/>
      <c r="J103" s="221">
        <f>ROUND(I103*H103,2)</f>
        <v>0</v>
      </c>
      <c r="K103" s="217" t="s">
        <v>399</v>
      </c>
      <c r="L103" s="46"/>
      <c r="M103" s="222" t="s">
        <v>19</v>
      </c>
      <c r="N103" s="223" t="s">
        <v>40</v>
      </c>
      <c r="O103" s="86"/>
      <c r="P103" s="224">
        <f>O103*H103</f>
        <v>0</v>
      </c>
      <c r="Q103" s="224">
        <v>0.00084999999999999995</v>
      </c>
      <c r="R103" s="224">
        <f>Q103*H103</f>
        <v>0.025499999999999998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155</v>
      </c>
      <c r="AT103" s="226" t="s">
        <v>151</v>
      </c>
      <c r="AU103" s="226" t="s">
        <v>78</v>
      </c>
      <c r="AY103" s="19" t="s">
        <v>149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76</v>
      </c>
      <c r="BK103" s="227">
        <f>ROUND(I103*H103,2)</f>
        <v>0</v>
      </c>
      <c r="BL103" s="19" t="s">
        <v>155</v>
      </c>
      <c r="BM103" s="226" t="s">
        <v>1982</v>
      </c>
    </row>
    <row r="104" s="2" customFormat="1">
      <c r="A104" s="40"/>
      <c r="B104" s="41"/>
      <c r="C104" s="42"/>
      <c r="D104" s="228" t="s">
        <v>162</v>
      </c>
      <c r="E104" s="42"/>
      <c r="F104" s="229" t="s">
        <v>1983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162</v>
      </c>
      <c r="AU104" s="19" t="s">
        <v>78</v>
      </c>
    </row>
    <row r="105" s="14" customFormat="1">
      <c r="A105" s="14"/>
      <c r="B105" s="244"/>
      <c r="C105" s="245"/>
      <c r="D105" s="235" t="s">
        <v>164</v>
      </c>
      <c r="E105" s="246" t="s">
        <v>19</v>
      </c>
      <c r="F105" s="247" t="s">
        <v>1984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164</v>
      </c>
      <c r="AU105" s="254" t="s">
        <v>78</v>
      </c>
      <c r="AV105" s="14" t="s">
        <v>78</v>
      </c>
      <c r="AW105" s="14" t="s">
        <v>31</v>
      </c>
      <c r="AX105" s="14" t="s">
        <v>76</v>
      </c>
      <c r="AY105" s="254" t="s">
        <v>149</v>
      </c>
    </row>
    <row r="106" s="2" customFormat="1" ht="24.15" customHeight="1">
      <c r="A106" s="40"/>
      <c r="B106" s="41"/>
      <c r="C106" s="215" t="s">
        <v>180</v>
      </c>
      <c r="D106" s="215" t="s">
        <v>151</v>
      </c>
      <c r="E106" s="216" t="s">
        <v>1367</v>
      </c>
      <c r="F106" s="217" t="s">
        <v>1368</v>
      </c>
      <c r="G106" s="218" t="s">
        <v>159</v>
      </c>
      <c r="H106" s="219">
        <v>30</v>
      </c>
      <c r="I106" s="220"/>
      <c r="J106" s="221">
        <f>ROUND(I106*H106,2)</f>
        <v>0</v>
      </c>
      <c r="K106" s="217" t="s">
        <v>399</v>
      </c>
      <c r="L106" s="46"/>
      <c r="M106" s="222" t="s">
        <v>19</v>
      </c>
      <c r="N106" s="223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155</v>
      </c>
      <c r="AT106" s="226" t="s">
        <v>151</v>
      </c>
      <c r="AU106" s="226" t="s">
        <v>78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1985</v>
      </c>
    </row>
    <row r="107" s="2" customFormat="1">
      <c r="A107" s="40"/>
      <c r="B107" s="41"/>
      <c r="C107" s="42"/>
      <c r="D107" s="228" t="s">
        <v>162</v>
      </c>
      <c r="E107" s="42"/>
      <c r="F107" s="229" t="s">
        <v>1986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162</v>
      </c>
      <c r="AU107" s="19" t="s">
        <v>78</v>
      </c>
    </row>
    <row r="108" s="2" customFormat="1" ht="37.8" customHeight="1">
      <c r="A108" s="40"/>
      <c r="B108" s="41"/>
      <c r="C108" s="215" t="s">
        <v>188</v>
      </c>
      <c r="D108" s="215" t="s">
        <v>151</v>
      </c>
      <c r="E108" s="216" t="s">
        <v>1987</v>
      </c>
      <c r="F108" s="217" t="s">
        <v>1988</v>
      </c>
      <c r="G108" s="218" t="s">
        <v>107</v>
      </c>
      <c r="H108" s="219">
        <v>113.72</v>
      </c>
      <c r="I108" s="220"/>
      <c r="J108" s="221">
        <f>ROUND(I108*H108,2)</f>
        <v>0</v>
      </c>
      <c r="K108" s="217" t="s">
        <v>399</v>
      </c>
      <c r="L108" s="46"/>
      <c r="M108" s="222" t="s">
        <v>19</v>
      </c>
      <c r="N108" s="223" t="s">
        <v>40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155</v>
      </c>
      <c r="AT108" s="226" t="s">
        <v>151</v>
      </c>
      <c r="AU108" s="226" t="s">
        <v>78</v>
      </c>
      <c r="AY108" s="19" t="s">
        <v>149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76</v>
      </c>
      <c r="BK108" s="227">
        <f>ROUND(I108*H108,2)</f>
        <v>0</v>
      </c>
      <c r="BL108" s="19" t="s">
        <v>155</v>
      </c>
      <c r="BM108" s="226" t="s">
        <v>1989</v>
      </c>
    </row>
    <row r="109" s="2" customFormat="1">
      <c r="A109" s="40"/>
      <c r="B109" s="41"/>
      <c r="C109" s="42"/>
      <c r="D109" s="228" t="s">
        <v>162</v>
      </c>
      <c r="E109" s="42"/>
      <c r="F109" s="229" t="s">
        <v>1990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162</v>
      </c>
      <c r="AU109" s="19" t="s">
        <v>78</v>
      </c>
    </row>
    <row r="110" s="2" customFormat="1" ht="24.15" customHeight="1">
      <c r="A110" s="40"/>
      <c r="B110" s="41"/>
      <c r="C110" s="215" t="s">
        <v>196</v>
      </c>
      <c r="D110" s="215" t="s">
        <v>151</v>
      </c>
      <c r="E110" s="216" t="s">
        <v>1991</v>
      </c>
      <c r="F110" s="217" t="s">
        <v>1992</v>
      </c>
      <c r="G110" s="218" t="s">
        <v>249</v>
      </c>
      <c r="H110" s="219">
        <v>204.696</v>
      </c>
      <c r="I110" s="220"/>
      <c r="J110" s="221">
        <f>ROUND(I110*H110,2)</f>
        <v>0</v>
      </c>
      <c r="K110" s="217" t="s">
        <v>399</v>
      </c>
      <c r="L110" s="46"/>
      <c r="M110" s="222" t="s">
        <v>19</v>
      </c>
      <c r="N110" s="223" t="s">
        <v>40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155</v>
      </c>
      <c r="AT110" s="226" t="s">
        <v>151</v>
      </c>
      <c r="AU110" s="226" t="s">
        <v>78</v>
      </c>
      <c r="AY110" s="19" t="s">
        <v>149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76</v>
      </c>
      <c r="BK110" s="227">
        <f>ROUND(I110*H110,2)</f>
        <v>0</v>
      </c>
      <c r="BL110" s="19" t="s">
        <v>155</v>
      </c>
      <c r="BM110" s="226" t="s">
        <v>1993</v>
      </c>
    </row>
    <row r="111" s="2" customFormat="1">
      <c r="A111" s="40"/>
      <c r="B111" s="41"/>
      <c r="C111" s="42"/>
      <c r="D111" s="228" t="s">
        <v>162</v>
      </c>
      <c r="E111" s="42"/>
      <c r="F111" s="229" t="s">
        <v>1994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162</v>
      </c>
      <c r="AU111" s="19" t="s">
        <v>78</v>
      </c>
    </row>
    <row r="112" s="14" customFormat="1">
      <c r="A112" s="14"/>
      <c r="B112" s="244"/>
      <c r="C112" s="245"/>
      <c r="D112" s="235" t="s">
        <v>164</v>
      </c>
      <c r="E112" s="246" t="s">
        <v>19</v>
      </c>
      <c r="F112" s="247" t="s">
        <v>1995</v>
      </c>
      <c r="G112" s="245"/>
      <c r="H112" s="248">
        <v>204.696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164</v>
      </c>
      <c r="AU112" s="254" t="s">
        <v>78</v>
      </c>
      <c r="AV112" s="14" t="s">
        <v>78</v>
      </c>
      <c r="AW112" s="14" t="s">
        <v>31</v>
      </c>
      <c r="AX112" s="14" t="s">
        <v>76</v>
      </c>
      <c r="AY112" s="254" t="s">
        <v>149</v>
      </c>
    </row>
    <row r="113" s="2" customFormat="1" ht="24.15" customHeight="1">
      <c r="A113" s="40"/>
      <c r="B113" s="41"/>
      <c r="C113" s="215" t="s">
        <v>203</v>
      </c>
      <c r="D113" s="215" t="s">
        <v>151</v>
      </c>
      <c r="E113" s="216" t="s">
        <v>238</v>
      </c>
      <c r="F113" s="217" t="s">
        <v>239</v>
      </c>
      <c r="G113" s="218" t="s">
        <v>107</v>
      </c>
      <c r="H113" s="219">
        <v>10.800000000000001</v>
      </c>
      <c r="I113" s="220"/>
      <c r="J113" s="221">
        <f>ROUND(I113*H113,2)</f>
        <v>0</v>
      </c>
      <c r="K113" s="217" t="s">
        <v>399</v>
      </c>
      <c r="L113" s="46"/>
      <c r="M113" s="222" t="s">
        <v>19</v>
      </c>
      <c r="N113" s="223" t="s">
        <v>40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155</v>
      </c>
      <c r="AT113" s="226" t="s">
        <v>151</v>
      </c>
      <c r="AU113" s="226" t="s">
        <v>78</v>
      </c>
      <c r="AY113" s="19" t="s">
        <v>149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76</v>
      </c>
      <c r="BK113" s="227">
        <f>ROUND(I113*H113,2)</f>
        <v>0</v>
      </c>
      <c r="BL113" s="19" t="s">
        <v>155</v>
      </c>
      <c r="BM113" s="226" t="s">
        <v>1996</v>
      </c>
    </row>
    <row r="114" s="2" customFormat="1">
      <c r="A114" s="40"/>
      <c r="B114" s="41"/>
      <c r="C114" s="42"/>
      <c r="D114" s="228" t="s">
        <v>162</v>
      </c>
      <c r="E114" s="42"/>
      <c r="F114" s="229" t="s">
        <v>1997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162</v>
      </c>
      <c r="AU114" s="19" t="s">
        <v>78</v>
      </c>
    </row>
    <row r="115" s="14" customFormat="1">
      <c r="A115" s="14"/>
      <c r="B115" s="244"/>
      <c r="C115" s="245"/>
      <c r="D115" s="235" t="s">
        <v>164</v>
      </c>
      <c r="E115" s="246" t="s">
        <v>19</v>
      </c>
      <c r="F115" s="247" t="s">
        <v>1998</v>
      </c>
      <c r="G115" s="245"/>
      <c r="H115" s="248">
        <v>10.800000000000001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164</v>
      </c>
      <c r="AU115" s="254" t="s">
        <v>78</v>
      </c>
      <c r="AV115" s="14" t="s">
        <v>78</v>
      </c>
      <c r="AW115" s="14" t="s">
        <v>31</v>
      </c>
      <c r="AX115" s="14" t="s">
        <v>76</v>
      </c>
      <c r="AY115" s="254" t="s">
        <v>149</v>
      </c>
    </row>
    <row r="116" s="2" customFormat="1" ht="37.8" customHeight="1">
      <c r="A116" s="40"/>
      <c r="B116" s="41"/>
      <c r="C116" s="215" t="s">
        <v>211</v>
      </c>
      <c r="D116" s="215" t="s">
        <v>151</v>
      </c>
      <c r="E116" s="216" t="s">
        <v>751</v>
      </c>
      <c r="F116" s="217" t="s">
        <v>752</v>
      </c>
      <c r="G116" s="218" t="s">
        <v>107</v>
      </c>
      <c r="H116" s="219">
        <v>2.4300000000000002</v>
      </c>
      <c r="I116" s="220"/>
      <c r="J116" s="221">
        <f>ROUND(I116*H116,2)</f>
        <v>0</v>
      </c>
      <c r="K116" s="217" t="s">
        <v>399</v>
      </c>
      <c r="L116" s="46"/>
      <c r="M116" s="222" t="s">
        <v>19</v>
      </c>
      <c r="N116" s="223" t="s">
        <v>40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155</v>
      </c>
      <c r="AT116" s="226" t="s">
        <v>151</v>
      </c>
      <c r="AU116" s="226" t="s">
        <v>78</v>
      </c>
      <c r="AY116" s="19" t="s">
        <v>149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76</v>
      </c>
      <c r="BK116" s="227">
        <f>ROUND(I116*H116,2)</f>
        <v>0</v>
      </c>
      <c r="BL116" s="19" t="s">
        <v>155</v>
      </c>
      <c r="BM116" s="226" t="s">
        <v>1999</v>
      </c>
    </row>
    <row r="117" s="2" customFormat="1">
      <c r="A117" s="40"/>
      <c r="B117" s="41"/>
      <c r="C117" s="42"/>
      <c r="D117" s="228" t="s">
        <v>162</v>
      </c>
      <c r="E117" s="42"/>
      <c r="F117" s="229" t="s">
        <v>2000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162</v>
      </c>
      <c r="AU117" s="19" t="s">
        <v>78</v>
      </c>
    </row>
    <row r="118" s="14" customFormat="1">
      <c r="A118" s="14"/>
      <c r="B118" s="244"/>
      <c r="C118" s="245"/>
      <c r="D118" s="235" t="s">
        <v>164</v>
      </c>
      <c r="E118" s="246" t="s">
        <v>19</v>
      </c>
      <c r="F118" s="247" t="s">
        <v>2001</v>
      </c>
      <c r="G118" s="245"/>
      <c r="H118" s="248">
        <v>2.4300000000000002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164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149</v>
      </c>
    </row>
    <row r="119" s="2" customFormat="1" ht="16.5" customHeight="1">
      <c r="A119" s="40"/>
      <c r="B119" s="41"/>
      <c r="C119" s="267" t="s">
        <v>224</v>
      </c>
      <c r="D119" s="267" t="s">
        <v>246</v>
      </c>
      <c r="E119" s="268" t="s">
        <v>2002</v>
      </c>
      <c r="F119" s="269" t="s">
        <v>2003</v>
      </c>
      <c r="G119" s="270" t="s">
        <v>249</v>
      </c>
      <c r="H119" s="271">
        <v>4.8600000000000003</v>
      </c>
      <c r="I119" s="272"/>
      <c r="J119" s="273">
        <f>ROUND(I119*H119,2)</f>
        <v>0</v>
      </c>
      <c r="K119" s="269" t="s">
        <v>399</v>
      </c>
      <c r="L119" s="274"/>
      <c r="M119" s="275" t="s">
        <v>19</v>
      </c>
      <c r="N119" s="276" t="s">
        <v>40</v>
      </c>
      <c r="O119" s="86"/>
      <c r="P119" s="224">
        <f>O119*H119</f>
        <v>0</v>
      </c>
      <c r="Q119" s="224">
        <v>1</v>
      </c>
      <c r="R119" s="224">
        <f>Q119*H119</f>
        <v>4.8600000000000003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203</v>
      </c>
      <c r="AT119" s="226" t="s">
        <v>246</v>
      </c>
      <c r="AU119" s="226" t="s">
        <v>78</v>
      </c>
      <c r="AY119" s="19" t="s">
        <v>149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76</v>
      </c>
      <c r="BK119" s="227">
        <f>ROUND(I119*H119,2)</f>
        <v>0</v>
      </c>
      <c r="BL119" s="19" t="s">
        <v>155</v>
      </c>
      <c r="BM119" s="226" t="s">
        <v>2004</v>
      </c>
    </row>
    <row r="120" s="14" customFormat="1">
      <c r="A120" s="14"/>
      <c r="B120" s="244"/>
      <c r="C120" s="245"/>
      <c r="D120" s="235" t="s">
        <v>164</v>
      </c>
      <c r="E120" s="245"/>
      <c r="F120" s="247" t="s">
        <v>2005</v>
      </c>
      <c r="G120" s="245"/>
      <c r="H120" s="248">
        <v>4.8600000000000003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164</v>
      </c>
      <c r="AU120" s="254" t="s">
        <v>78</v>
      </c>
      <c r="AV120" s="14" t="s">
        <v>78</v>
      </c>
      <c r="AW120" s="14" t="s">
        <v>4</v>
      </c>
      <c r="AX120" s="14" t="s">
        <v>76</v>
      </c>
      <c r="AY120" s="254" t="s">
        <v>149</v>
      </c>
    </row>
    <row r="121" s="2" customFormat="1" ht="16.5" customHeight="1">
      <c r="A121" s="40"/>
      <c r="B121" s="41"/>
      <c r="C121" s="215" t="s">
        <v>233</v>
      </c>
      <c r="D121" s="215" t="s">
        <v>151</v>
      </c>
      <c r="E121" s="216" t="s">
        <v>2006</v>
      </c>
      <c r="F121" s="217" t="s">
        <v>2007</v>
      </c>
      <c r="G121" s="218" t="s">
        <v>159</v>
      </c>
      <c r="H121" s="219">
        <v>94</v>
      </c>
      <c r="I121" s="220"/>
      <c r="J121" s="221">
        <f>ROUND(I121*H121,2)</f>
        <v>0</v>
      </c>
      <c r="K121" s="217" t="s">
        <v>399</v>
      </c>
      <c r="L121" s="46"/>
      <c r="M121" s="222" t="s">
        <v>19</v>
      </c>
      <c r="N121" s="223" t="s">
        <v>40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155</v>
      </c>
      <c r="AT121" s="226" t="s">
        <v>151</v>
      </c>
      <c r="AU121" s="226" t="s">
        <v>78</v>
      </c>
      <c r="AY121" s="19" t="s">
        <v>149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76</v>
      </c>
      <c r="BK121" s="227">
        <f>ROUND(I121*H121,2)</f>
        <v>0</v>
      </c>
      <c r="BL121" s="19" t="s">
        <v>155</v>
      </c>
      <c r="BM121" s="226" t="s">
        <v>2008</v>
      </c>
    </row>
    <row r="122" s="2" customFormat="1">
      <c r="A122" s="40"/>
      <c r="B122" s="41"/>
      <c r="C122" s="42"/>
      <c r="D122" s="228" t="s">
        <v>162</v>
      </c>
      <c r="E122" s="42"/>
      <c r="F122" s="229" t="s">
        <v>2009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162</v>
      </c>
      <c r="AU122" s="19" t="s">
        <v>78</v>
      </c>
    </row>
    <row r="123" s="2" customFormat="1" ht="16.5" customHeight="1">
      <c r="A123" s="40"/>
      <c r="B123" s="41"/>
      <c r="C123" s="267" t="s">
        <v>237</v>
      </c>
      <c r="D123" s="267" t="s">
        <v>246</v>
      </c>
      <c r="E123" s="268" t="s">
        <v>268</v>
      </c>
      <c r="F123" s="269" t="s">
        <v>269</v>
      </c>
      <c r="G123" s="270" t="s">
        <v>270</v>
      </c>
      <c r="H123" s="271">
        <v>2.8199999999999998</v>
      </c>
      <c r="I123" s="272"/>
      <c r="J123" s="273">
        <f>ROUND(I123*H123,2)</f>
        <v>0</v>
      </c>
      <c r="K123" s="269" t="s">
        <v>399</v>
      </c>
      <c r="L123" s="274"/>
      <c r="M123" s="275" t="s">
        <v>19</v>
      </c>
      <c r="N123" s="276" t="s">
        <v>40</v>
      </c>
      <c r="O123" s="86"/>
      <c r="P123" s="224">
        <f>O123*H123</f>
        <v>0</v>
      </c>
      <c r="Q123" s="224">
        <v>0.001</v>
      </c>
      <c r="R123" s="224">
        <f>Q123*H123</f>
        <v>0.00282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203</v>
      </c>
      <c r="AT123" s="226" t="s">
        <v>246</v>
      </c>
      <c r="AU123" s="226" t="s">
        <v>78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2010</v>
      </c>
    </row>
    <row r="124" s="14" customFormat="1">
      <c r="A124" s="14"/>
      <c r="B124" s="244"/>
      <c r="C124" s="245"/>
      <c r="D124" s="235" t="s">
        <v>164</v>
      </c>
      <c r="E124" s="245"/>
      <c r="F124" s="247" t="s">
        <v>2011</v>
      </c>
      <c r="G124" s="245"/>
      <c r="H124" s="248">
        <v>2.8199999999999998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164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149</v>
      </c>
    </row>
    <row r="125" s="2" customFormat="1" ht="21.75" customHeight="1">
      <c r="A125" s="40"/>
      <c r="B125" s="41"/>
      <c r="C125" s="215" t="s">
        <v>245</v>
      </c>
      <c r="D125" s="215" t="s">
        <v>151</v>
      </c>
      <c r="E125" s="216" t="s">
        <v>274</v>
      </c>
      <c r="F125" s="217" t="s">
        <v>275</v>
      </c>
      <c r="G125" s="218" t="s">
        <v>159</v>
      </c>
      <c r="H125" s="219">
        <v>462.5</v>
      </c>
      <c r="I125" s="220"/>
      <c r="J125" s="221">
        <f>ROUND(I125*H125,2)</f>
        <v>0</v>
      </c>
      <c r="K125" s="217" t="s">
        <v>399</v>
      </c>
      <c r="L125" s="46"/>
      <c r="M125" s="222" t="s">
        <v>19</v>
      </c>
      <c r="N125" s="223" t="s">
        <v>40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155</v>
      </c>
      <c r="AT125" s="226" t="s">
        <v>151</v>
      </c>
      <c r="AU125" s="226" t="s">
        <v>78</v>
      </c>
      <c r="AY125" s="19" t="s">
        <v>149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76</v>
      </c>
      <c r="BK125" s="227">
        <f>ROUND(I125*H125,2)</f>
        <v>0</v>
      </c>
      <c r="BL125" s="19" t="s">
        <v>155</v>
      </c>
      <c r="BM125" s="226" t="s">
        <v>2012</v>
      </c>
    </row>
    <row r="126" s="2" customFormat="1">
      <c r="A126" s="40"/>
      <c r="B126" s="41"/>
      <c r="C126" s="42"/>
      <c r="D126" s="228" t="s">
        <v>162</v>
      </c>
      <c r="E126" s="42"/>
      <c r="F126" s="229" t="s">
        <v>2013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162</v>
      </c>
      <c r="AU126" s="19" t="s">
        <v>78</v>
      </c>
    </row>
    <row r="127" s="14" customFormat="1">
      <c r="A127" s="14"/>
      <c r="B127" s="244"/>
      <c r="C127" s="245"/>
      <c r="D127" s="235" t="s">
        <v>164</v>
      </c>
      <c r="E127" s="246" t="s">
        <v>19</v>
      </c>
      <c r="F127" s="247" t="s">
        <v>2014</v>
      </c>
      <c r="G127" s="245"/>
      <c r="H127" s="248">
        <v>462.5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164</v>
      </c>
      <c r="AU127" s="254" t="s">
        <v>78</v>
      </c>
      <c r="AV127" s="14" t="s">
        <v>78</v>
      </c>
      <c r="AW127" s="14" t="s">
        <v>31</v>
      </c>
      <c r="AX127" s="14" t="s">
        <v>76</v>
      </c>
      <c r="AY127" s="254" t="s">
        <v>149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180</v>
      </c>
      <c r="F128" s="213" t="s">
        <v>281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SUM(P129:P153)</f>
        <v>0</v>
      </c>
      <c r="Q128" s="207"/>
      <c r="R128" s="208">
        <f>SUM(R129:R153)</f>
        <v>18.08896</v>
      </c>
      <c r="S128" s="207"/>
      <c r="T128" s="209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76</v>
      </c>
      <c r="AT128" s="211" t="s">
        <v>68</v>
      </c>
      <c r="AU128" s="211" t="s">
        <v>76</v>
      </c>
      <c r="AY128" s="210" t="s">
        <v>149</v>
      </c>
      <c r="BK128" s="212">
        <f>SUM(BK129:BK153)</f>
        <v>0</v>
      </c>
    </row>
    <row r="129" s="2" customFormat="1" ht="21.75" customHeight="1">
      <c r="A129" s="40"/>
      <c r="B129" s="41"/>
      <c r="C129" s="215" t="s">
        <v>252</v>
      </c>
      <c r="D129" s="215" t="s">
        <v>151</v>
      </c>
      <c r="E129" s="216" t="s">
        <v>2015</v>
      </c>
      <c r="F129" s="217" t="s">
        <v>2016</v>
      </c>
      <c r="G129" s="218" t="s">
        <v>159</v>
      </c>
      <c r="H129" s="219">
        <v>396.5</v>
      </c>
      <c r="I129" s="220"/>
      <c r="J129" s="221">
        <f>ROUND(I129*H129,2)</f>
        <v>0</v>
      </c>
      <c r="K129" s="217" t="s">
        <v>399</v>
      </c>
      <c r="L129" s="46"/>
      <c r="M129" s="222" t="s">
        <v>19</v>
      </c>
      <c r="N129" s="223" t="s">
        <v>40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155</v>
      </c>
      <c r="AT129" s="226" t="s">
        <v>151</v>
      </c>
      <c r="AU129" s="226" t="s">
        <v>78</v>
      </c>
      <c r="AY129" s="19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76</v>
      </c>
      <c r="BK129" s="227">
        <f>ROUND(I129*H129,2)</f>
        <v>0</v>
      </c>
      <c r="BL129" s="19" t="s">
        <v>155</v>
      </c>
      <c r="BM129" s="226" t="s">
        <v>2017</v>
      </c>
    </row>
    <row r="130" s="2" customFormat="1">
      <c r="A130" s="40"/>
      <c r="B130" s="41"/>
      <c r="C130" s="42"/>
      <c r="D130" s="228" t="s">
        <v>162</v>
      </c>
      <c r="E130" s="42"/>
      <c r="F130" s="229" t="s">
        <v>2018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162</v>
      </c>
      <c r="AU130" s="19" t="s">
        <v>78</v>
      </c>
    </row>
    <row r="131" s="14" customFormat="1">
      <c r="A131" s="14"/>
      <c r="B131" s="244"/>
      <c r="C131" s="245"/>
      <c r="D131" s="235" t="s">
        <v>164</v>
      </c>
      <c r="E131" s="246" t="s">
        <v>19</v>
      </c>
      <c r="F131" s="247" t="s">
        <v>2019</v>
      </c>
      <c r="G131" s="245"/>
      <c r="H131" s="248">
        <v>396.5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164</v>
      </c>
      <c r="AU131" s="254" t="s">
        <v>78</v>
      </c>
      <c r="AV131" s="14" t="s">
        <v>78</v>
      </c>
      <c r="AW131" s="14" t="s">
        <v>31</v>
      </c>
      <c r="AX131" s="14" t="s">
        <v>76</v>
      </c>
      <c r="AY131" s="254" t="s">
        <v>149</v>
      </c>
    </row>
    <row r="132" s="2" customFormat="1" ht="24.15" customHeight="1">
      <c r="A132" s="40"/>
      <c r="B132" s="41"/>
      <c r="C132" s="215" t="s">
        <v>8</v>
      </c>
      <c r="D132" s="215" t="s">
        <v>151</v>
      </c>
      <c r="E132" s="216" t="s">
        <v>2020</v>
      </c>
      <c r="F132" s="217" t="s">
        <v>2021</v>
      </c>
      <c r="G132" s="218" t="s">
        <v>159</v>
      </c>
      <c r="H132" s="219">
        <v>205.5</v>
      </c>
      <c r="I132" s="220"/>
      <c r="J132" s="221">
        <f>ROUND(I132*H132,2)</f>
        <v>0</v>
      </c>
      <c r="K132" s="217" t="s">
        <v>399</v>
      </c>
      <c r="L132" s="46"/>
      <c r="M132" s="222" t="s">
        <v>19</v>
      </c>
      <c r="N132" s="223" t="s">
        <v>40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155</v>
      </c>
      <c r="AT132" s="226" t="s">
        <v>151</v>
      </c>
      <c r="AU132" s="226" t="s">
        <v>78</v>
      </c>
      <c r="AY132" s="19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76</v>
      </c>
      <c r="BK132" s="227">
        <f>ROUND(I132*H132,2)</f>
        <v>0</v>
      </c>
      <c r="BL132" s="19" t="s">
        <v>155</v>
      </c>
      <c r="BM132" s="226" t="s">
        <v>2022</v>
      </c>
    </row>
    <row r="133" s="2" customFormat="1">
      <c r="A133" s="40"/>
      <c r="B133" s="41"/>
      <c r="C133" s="42"/>
      <c r="D133" s="228" t="s">
        <v>162</v>
      </c>
      <c r="E133" s="42"/>
      <c r="F133" s="229" t="s">
        <v>2023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78</v>
      </c>
    </row>
    <row r="134" s="14" customFormat="1">
      <c r="A134" s="14"/>
      <c r="B134" s="244"/>
      <c r="C134" s="245"/>
      <c r="D134" s="235" t="s">
        <v>164</v>
      </c>
      <c r="E134" s="246" t="s">
        <v>19</v>
      </c>
      <c r="F134" s="247" t="s">
        <v>2024</v>
      </c>
      <c r="G134" s="245"/>
      <c r="H134" s="248">
        <v>205.5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164</v>
      </c>
      <c r="AU134" s="254" t="s">
        <v>78</v>
      </c>
      <c r="AV134" s="14" t="s">
        <v>78</v>
      </c>
      <c r="AW134" s="14" t="s">
        <v>31</v>
      </c>
      <c r="AX134" s="14" t="s">
        <v>76</v>
      </c>
      <c r="AY134" s="254" t="s">
        <v>149</v>
      </c>
    </row>
    <row r="135" s="2" customFormat="1" ht="24.15" customHeight="1">
      <c r="A135" s="40"/>
      <c r="B135" s="41"/>
      <c r="C135" s="215" t="s">
        <v>262</v>
      </c>
      <c r="D135" s="215" t="s">
        <v>151</v>
      </c>
      <c r="E135" s="216" t="s">
        <v>2025</v>
      </c>
      <c r="F135" s="217" t="s">
        <v>2026</v>
      </c>
      <c r="G135" s="218" t="s">
        <v>159</v>
      </c>
      <c r="H135" s="219">
        <v>66</v>
      </c>
      <c r="I135" s="220"/>
      <c r="J135" s="221">
        <f>ROUND(I135*H135,2)</f>
        <v>0</v>
      </c>
      <c r="K135" s="217" t="s">
        <v>399</v>
      </c>
      <c r="L135" s="46"/>
      <c r="M135" s="222" t="s">
        <v>19</v>
      </c>
      <c r="N135" s="223" t="s">
        <v>40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155</v>
      </c>
      <c r="AT135" s="226" t="s">
        <v>151</v>
      </c>
      <c r="AU135" s="226" t="s">
        <v>78</v>
      </c>
      <c r="AY135" s="19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76</v>
      </c>
      <c r="BK135" s="227">
        <f>ROUND(I135*H135,2)</f>
        <v>0</v>
      </c>
      <c r="BL135" s="19" t="s">
        <v>155</v>
      </c>
      <c r="BM135" s="226" t="s">
        <v>2027</v>
      </c>
    </row>
    <row r="136" s="2" customFormat="1">
      <c r="A136" s="40"/>
      <c r="B136" s="41"/>
      <c r="C136" s="42"/>
      <c r="D136" s="228" t="s">
        <v>162</v>
      </c>
      <c r="E136" s="42"/>
      <c r="F136" s="229" t="s">
        <v>2028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162</v>
      </c>
      <c r="AU136" s="19" t="s">
        <v>78</v>
      </c>
    </row>
    <row r="137" s="2" customFormat="1" ht="24.15" customHeight="1">
      <c r="A137" s="40"/>
      <c r="B137" s="41"/>
      <c r="C137" s="215" t="s">
        <v>267</v>
      </c>
      <c r="D137" s="215" t="s">
        <v>151</v>
      </c>
      <c r="E137" s="216" t="s">
        <v>2029</v>
      </c>
      <c r="F137" s="217" t="s">
        <v>2030</v>
      </c>
      <c r="G137" s="218" t="s">
        <v>159</v>
      </c>
      <c r="H137" s="219">
        <v>277.5</v>
      </c>
      <c r="I137" s="220"/>
      <c r="J137" s="221">
        <f>ROUND(I137*H137,2)</f>
        <v>0</v>
      </c>
      <c r="K137" s="217" t="s">
        <v>399</v>
      </c>
      <c r="L137" s="46"/>
      <c r="M137" s="222" t="s">
        <v>19</v>
      </c>
      <c r="N137" s="223" t="s">
        <v>40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155</v>
      </c>
      <c r="AT137" s="226" t="s">
        <v>151</v>
      </c>
      <c r="AU137" s="226" t="s">
        <v>78</v>
      </c>
      <c r="AY137" s="19" t="s">
        <v>149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76</v>
      </c>
      <c r="BK137" s="227">
        <f>ROUND(I137*H137,2)</f>
        <v>0</v>
      </c>
      <c r="BL137" s="19" t="s">
        <v>155</v>
      </c>
      <c r="BM137" s="226" t="s">
        <v>2031</v>
      </c>
    </row>
    <row r="138" s="2" customFormat="1">
      <c r="A138" s="40"/>
      <c r="B138" s="41"/>
      <c r="C138" s="42"/>
      <c r="D138" s="228" t="s">
        <v>162</v>
      </c>
      <c r="E138" s="42"/>
      <c r="F138" s="229" t="s">
        <v>2032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78</v>
      </c>
    </row>
    <row r="139" s="2" customFormat="1" ht="24.15" customHeight="1">
      <c r="A139" s="40"/>
      <c r="B139" s="41"/>
      <c r="C139" s="215" t="s">
        <v>273</v>
      </c>
      <c r="D139" s="215" t="s">
        <v>151</v>
      </c>
      <c r="E139" s="216" t="s">
        <v>2033</v>
      </c>
      <c r="F139" s="217" t="s">
        <v>2034</v>
      </c>
      <c r="G139" s="218" t="s">
        <v>159</v>
      </c>
      <c r="H139" s="219">
        <v>72</v>
      </c>
      <c r="I139" s="220"/>
      <c r="J139" s="221">
        <f>ROUND(I139*H139,2)</f>
        <v>0</v>
      </c>
      <c r="K139" s="217" t="s">
        <v>399</v>
      </c>
      <c r="L139" s="46"/>
      <c r="M139" s="222" t="s">
        <v>19</v>
      </c>
      <c r="N139" s="223" t="s">
        <v>40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155</v>
      </c>
      <c r="AT139" s="226" t="s">
        <v>151</v>
      </c>
      <c r="AU139" s="226" t="s">
        <v>78</v>
      </c>
      <c r="AY139" s="19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76</v>
      </c>
      <c r="BK139" s="227">
        <f>ROUND(I139*H139,2)</f>
        <v>0</v>
      </c>
      <c r="BL139" s="19" t="s">
        <v>155</v>
      </c>
      <c r="BM139" s="226" t="s">
        <v>2035</v>
      </c>
    </row>
    <row r="140" s="2" customFormat="1">
      <c r="A140" s="40"/>
      <c r="B140" s="41"/>
      <c r="C140" s="42"/>
      <c r="D140" s="228" t="s">
        <v>162</v>
      </c>
      <c r="E140" s="42"/>
      <c r="F140" s="229" t="s">
        <v>2036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162</v>
      </c>
      <c r="AU140" s="19" t="s">
        <v>78</v>
      </c>
    </row>
    <row r="141" s="14" customFormat="1">
      <c r="A141" s="14"/>
      <c r="B141" s="244"/>
      <c r="C141" s="245"/>
      <c r="D141" s="235" t="s">
        <v>164</v>
      </c>
      <c r="E141" s="246" t="s">
        <v>19</v>
      </c>
      <c r="F141" s="247" t="s">
        <v>2037</v>
      </c>
      <c r="G141" s="245"/>
      <c r="H141" s="248">
        <v>72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164</v>
      </c>
      <c r="AU141" s="254" t="s">
        <v>78</v>
      </c>
      <c r="AV141" s="14" t="s">
        <v>78</v>
      </c>
      <c r="AW141" s="14" t="s">
        <v>31</v>
      </c>
      <c r="AX141" s="14" t="s">
        <v>76</v>
      </c>
      <c r="AY141" s="254" t="s">
        <v>149</v>
      </c>
    </row>
    <row r="142" s="2" customFormat="1" ht="16.5" customHeight="1">
      <c r="A142" s="40"/>
      <c r="B142" s="41"/>
      <c r="C142" s="267" t="s">
        <v>282</v>
      </c>
      <c r="D142" s="267" t="s">
        <v>246</v>
      </c>
      <c r="E142" s="268" t="s">
        <v>2038</v>
      </c>
      <c r="F142" s="269" t="s">
        <v>2039</v>
      </c>
      <c r="G142" s="270" t="s">
        <v>382</v>
      </c>
      <c r="H142" s="271">
        <v>505.75</v>
      </c>
      <c r="I142" s="272"/>
      <c r="J142" s="273">
        <f>ROUND(I142*H142,2)</f>
        <v>0</v>
      </c>
      <c r="K142" s="269" t="s">
        <v>19</v>
      </c>
      <c r="L142" s="274"/>
      <c r="M142" s="275" t="s">
        <v>19</v>
      </c>
      <c r="N142" s="276" t="s">
        <v>40</v>
      </c>
      <c r="O142" s="86"/>
      <c r="P142" s="224">
        <f>O142*H142</f>
        <v>0</v>
      </c>
      <c r="Q142" s="224">
        <v>0.0064799999999999996</v>
      </c>
      <c r="R142" s="224">
        <f>Q142*H142</f>
        <v>3.2772599999999996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203</v>
      </c>
      <c r="AT142" s="226" t="s">
        <v>246</v>
      </c>
      <c r="AU142" s="226" t="s">
        <v>78</v>
      </c>
      <c r="AY142" s="19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76</v>
      </c>
      <c r="BK142" s="227">
        <f>ROUND(I142*H142,2)</f>
        <v>0</v>
      </c>
      <c r="BL142" s="19" t="s">
        <v>155</v>
      </c>
      <c r="BM142" s="226" t="s">
        <v>2040</v>
      </c>
    </row>
    <row r="143" s="14" customFormat="1">
      <c r="A143" s="14"/>
      <c r="B143" s="244"/>
      <c r="C143" s="245"/>
      <c r="D143" s="235" t="s">
        <v>164</v>
      </c>
      <c r="E143" s="246" t="s">
        <v>19</v>
      </c>
      <c r="F143" s="247" t="s">
        <v>2041</v>
      </c>
      <c r="G143" s="245"/>
      <c r="H143" s="248">
        <v>495.83300000000003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164</v>
      </c>
      <c r="AU143" s="254" t="s">
        <v>78</v>
      </c>
      <c r="AV143" s="14" t="s">
        <v>78</v>
      </c>
      <c r="AW143" s="14" t="s">
        <v>31</v>
      </c>
      <c r="AX143" s="14" t="s">
        <v>76</v>
      </c>
      <c r="AY143" s="254" t="s">
        <v>149</v>
      </c>
    </row>
    <row r="144" s="14" customFormat="1">
      <c r="A144" s="14"/>
      <c r="B144" s="244"/>
      <c r="C144" s="245"/>
      <c r="D144" s="235" t="s">
        <v>164</v>
      </c>
      <c r="E144" s="245"/>
      <c r="F144" s="247" t="s">
        <v>2042</v>
      </c>
      <c r="G144" s="245"/>
      <c r="H144" s="248">
        <v>505.75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164</v>
      </c>
      <c r="AU144" s="254" t="s">
        <v>78</v>
      </c>
      <c r="AV144" s="14" t="s">
        <v>78</v>
      </c>
      <c r="AW144" s="14" t="s">
        <v>4</v>
      </c>
      <c r="AX144" s="14" t="s">
        <v>76</v>
      </c>
      <c r="AY144" s="254" t="s">
        <v>149</v>
      </c>
    </row>
    <row r="145" s="2" customFormat="1" ht="37.8" customHeight="1">
      <c r="A145" s="40"/>
      <c r="B145" s="41"/>
      <c r="C145" s="215" t="s">
        <v>287</v>
      </c>
      <c r="D145" s="215" t="s">
        <v>151</v>
      </c>
      <c r="E145" s="216" t="s">
        <v>2043</v>
      </c>
      <c r="F145" s="217" t="s">
        <v>2044</v>
      </c>
      <c r="G145" s="218" t="s">
        <v>159</v>
      </c>
      <c r="H145" s="219">
        <v>119</v>
      </c>
      <c r="I145" s="220"/>
      <c r="J145" s="221">
        <f>ROUND(I145*H145,2)</f>
        <v>0</v>
      </c>
      <c r="K145" s="217" t="s">
        <v>399</v>
      </c>
      <c r="L145" s="46"/>
      <c r="M145" s="222" t="s">
        <v>19</v>
      </c>
      <c r="N145" s="223" t="s">
        <v>40</v>
      </c>
      <c r="O145" s="86"/>
      <c r="P145" s="224">
        <f>O145*H145</f>
        <v>0</v>
      </c>
      <c r="Q145" s="224">
        <v>0.098000000000000004</v>
      </c>
      <c r="R145" s="224">
        <f>Q145*H145</f>
        <v>11.662000000000001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155</v>
      </c>
      <c r="AT145" s="226" t="s">
        <v>151</v>
      </c>
      <c r="AU145" s="226" t="s">
        <v>78</v>
      </c>
      <c r="AY145" s="19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76</v>
      </c>
      <c r="BK145" s="227">
        <f>ROUND(I145*H145,2)</f>
        <v>0</v>
      </c>
      <c r="BL145" s="19" t="s">
        <v>155</v>
      </c>
      <c r="BM145" s="226" t="s">
        <v>2045</v>
      </c>
    </row>
    <row r="146" s="2" customFormat="1">
      <c r="A146" s="40"/>
      <c r="B146" s="41"/>
      <c r="C146" s="42"/>
      <c r="D146" s="228" t="s">
        <v>162</v>
      </c>
      <c r="E146" s="42"/>
      <c r="F146" s="229" t="s">
        <v>2046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162</v>
      </c>
      <c r="AU146" s="19" t="s">
        <v>78</v>
      </c>
    </row>
    <row r="147" s="2" customFormat="1" ht="37.8" customHeight="1">
      <c r="A147" s="40"/>
      <c r="B147" s="41"/>
      <c r="C147" s="215" t="s">
        <v>7</v>
      </c>
      <c r="D147" s="215" t="s">
        <v>151</v>
      </c>
      <c r="E147" s="216" t="s">
        <v>2047</v>
      </c>
      <c r="F147" s="217" t="s">
        <v>2048</v>
      </c>
      <c r="G147" s="218" t="s">
        <v>159</v>
      </c>
      <c r="H147" s="219">
        <v>11</v>
      </c>
      <c r="I147" s="220"/>
      <c r="J147" s="221">
        <f>ROUND(I147*H147,2)</f>
        <v>0</v>
      </c>
      <c r="K147" s="217" t="s">
        <v>399</v>
      </c>
      <c r="L147" s="46"/>
      <c r="M147" s="222" t="s">
        <v>19</v>
      </c>
      <c r="N147" s="223" t="s">
        <v>40</v>
      </c>
      <c r="O147" s="86"/>
      <c r="P147" s="224">
        <f>O147*H147</f>
        <v>0</v>
      </c>
      <c r="Q147" s="224">
        <v>0.14610000000000001</v>
      </c>
      <c r="R147" s="224">
        <f>Q147*H147</f>
        <v>1.6071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155</v>
      </c>
      <c r="AT147" s="226" t="s">
        <v>151</v>
      </c>
      <c r="AU147" s="226" t="s">
        <v>78</v>
      </c>
      <c r="AY147" s="19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76</v>
      </c>
      <c r="BK147" s="227">
        <f>ROUND(I147*H147,2)</f>
        <v>0</v>
      </c>
      <c r="BL147" s="19" t="s">
        <v>155</v>
      </c>
      <c r="BM147" s="226" t="s">
        <v>2049</v>
      </c>
    </row>
    <row r="148" s="2" customFormat="1">
      <c r="A148" s="40"/>
      <c r="B148" s="41"/>
      <c r="C148" s="42"/>
      <c r="D148" s="228" t="s">
        <v>162</v>
      </c>
      <c r="E148" s="42"/>
      <c r="F148" s="229" t="s">
        <v>2050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78</v>
      </c>
    </row>
    <row r="149" s="14" customFormat="1">
      <c r="A149" s="14"/>
      <c r="B149" s="244"/>
      <c r="C149" s="245"/>
      <c r="D149" s="235" t="s">
        <v>164</v>
      </c>
      <c r="E149" s="246" t="s">
        <v>19</v>
      </c>
      <c r="F149" s="247" t="s">
        <v>2051</v>
      </c>
      <c r="G149" s="245"/>
      <c r="H149" s="248">
        <v>11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164</v>
      </c>
      <c r="AU149" s="254" t="s">
        <v>78</v>
      </c>
      <c r="AV149" s="14" t="s">
        <v>78</v>
      </c>
      <c r="AW149" s="14" t="s">
        <v>31</v>
      </c>
      <c r="AX149" s="14" t="s">
        <v>76</v>
      </c>
      <c r="AY149" s="254" t="s">
        <v>149</v>
      </c>
    </row>
    <row r="150" s="2" customFormat="1" ht="16.5" customHeight="1">
      <c r="A150" s="40"/>
      <c r="B150" s="41"/>
      <c r="C150" s="267" t="s">
        <v>298</v>
      </c>
      <c r="D150" s="267" t="s">
        <v>246</v>
      </c>
      <c r="E150" s="268" t="s">
        <v>2052</v>
      </c>
      <c r="F150" s="269" t="s">
        <v>2053</v>
      </c>
      <c r="G150" s="270" t="s">
        <v>159</v>
      </c>
      <c r="H150" s="271">
        <v>11.33</v>
      </c>
      <c r="I150" s="272"/>
      <c r="J150" s="273">
        <f>ROUND(I150*H150,2)</f>
        <v>0</v>
      </c>
      <c r="K150" s="269" t="s">
        <v>19</v>
      </c>
      <c r="L150" s="274"/>
      <c r="M150" s="275" t="s">
        <v>19</v>
      </c>
      <c r="N150" s="276" t="s">
        <v>40</v>
      </c>
      <c r="O150" s="86"/>
      <c r="P150" s="224">
        <f>O150*H150</f>
        <v>0</v>
      </c>
      <c r="Q150" s="224">
        <v>0.13200000000000001</v>
      </c>
      <c r="R150" s="224">
        <f>Q150*H150</f>
        <v>1.49556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203</v>
      </c>
      <c r="AT150" s="226" t="s">
        <v>246</v>
      </c>
      <c r="AU150" s="226" t="s">
        <v>78</v>
      </c>
      <c r="AY150" s="19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76</v>
      </c>
      <c r="BK150" s="227">
        <f>ROUND(I150*H150,2)</f>
        <v>0</v>
      </c>
      <c r="BL150" s="19" t="s">
        <v>155</v>
      </c>
      <c r="BM150" s="226" t="s">
        <v>2054</v>
      </c>
    </row>
    <row r="151" s="14" customFormat="1">
      <c r="A151" s="14"/>
      <c r="B151" s="244"/>
      <c r="C151" s="245"/>
      <c r="D151" s="235" t="s">
        <v>164</v>
      </c>
      <c r="E151" s="245"/>
      <c r="F151" s="247" t="s">
        <v>2055</v>
      </c>
      <c r="G151" s="245"/>
      <c r="H151" s="248">
        <v>11.33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164</v>
      </c>
      <c r="AU151" s="254" t="s">
        <v>78</v>
      </c>
      <c r="AV151" s="14" t="s">
        <v>78</v>
      </c>
      <c r="AW151" s="14" t="s">
        <v>4</v>
      </c>
      <c r="AX151" s="14" t="s">
        <v>76</v>
      </c>
      <c r="AY151" s="254" t="s">
        <v>149</v>
      </c>
    </row>
    <row r="152" s="2" customFormat="1" ht="24.15" customHeight="1">
      <c r="A152" s="40"/>
      <c r="B152" s="41"/>
      <c r="C152" s="215" t="s">
        <v>303</v>
      </c>
      <c r="D152" s="215" t="s">
        <v>151</v>
      </c>
      <c r="E152" s="216" t="s">
        <v>2056</v>
      </c>
      <c r="F152" s="217" t="s">
        <v>2057</v>
      </c>
      <c r="G152" s="218" t="s">
        <v>191</v>
      </c>
      <c r="H152" s="219">
        <v>21</v>
      </c>
      <c r="I152" s="220"/>
      <c r="J152" s="221">
        <f>ROUND(I152*H152,2)</f>
        <v>0</v>
      </c>
      <c r="K152" s="217" t="s">
        <v>399</v>
      </c>
      <c r="L152" s="46"/>
      <c r="M152" s="222" t="s">
        <v>19</v>
      </c>
      <c r="N152" s="223" t="s">
        <v>40</v>
      </c>
      <c r="O152" s="86"/>
      <c r="P152" s="224">
        <f>O152*H152</f>
        <v>0</v>
      </c>
      <c r="Q152" s="224">
        <v>0.0022399999999999998</v>
      </c>
      <c r="R152" s="224">
        <f>Q152*H152</f>
        <v>0.047039999999999998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155</v>
      </c>
      <c r="AT152" s="226" t="s">
        <v>151</v>
      </c>
      <c r="AU152" s="226" t="s">
        <v>78</v>
      </c>
      <c r="AY152" s="19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76</v>
      </c>
      <c r="BK152" s="227">
        <f>ROUND(I152*H152,2)</f>
        <v>0</v>
      </c>
      <c r="BL152" s="19" t="s">
        <v>155</v>
      </c>
      <c r="BM152" s="226" t="s">
        <v>2058</v>
      </c>
    </row>
    <row r="153" s="2" customFormat="1">
      <c r="A153" s="40"/>
      <c r="B153" s="41"/>
      <c r="C153" s="42"/>
      <c r="D153" s="228" t="s">
        <v>162</v>
      </c>
      <c r="E153" s="42"/>
      <c r="F153" s="229" t="s">
        <v>2059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162</v>
      </c>
      <c r="AU153" s="19" t="s">
        <v>78</v>
      </c>
    </row>
    <row r="154" s="12" customFormat="1" ht="22.8" customHeight="1">
      <c r="A154" s="12"/>
      <c r="B154" s="199"/>
      <c r="C154" s="200"/>
      <c r="D154" s="201" t="s">
        <v>68</v>
      </c>
      <c r="E154" s="213" t="s">
        <v>203</v>
      </c>
      <c r="F154" s="213" t="s">
        <v>369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SUM(P155:P162)</f>
        <v>0</v>
      </c>
      <c r="Q154" s="207"/>
      <c r="R154" s="208">
        <f>SUM(R155:R162)</f>
        <v>2.06792</v>
      </c>
      <c r="S154" s="207"/>
      <c r="T154" s="209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76</v>
      </c>
      <c r="AT154" s="211" t="s">
        <v>68</v>
      </c>
      <c r="AU154" s="211" t="s">
        <v>76</v>
      </c>
      <c r="AY154" s="210" t="s">
        <v>149</v>
      </c>
      <c r="BK154" s="212">
        <f>SUM(BK155:BK162)</f>
        <v>0</v>
      </c>
    </row>
    <row r="155" s="2" customFormat="1" ht="16.5" customHeight="1">
      <c r="A155" s="40"/>
      <c r="B155" s="41"/>
      <c r="C155" s="215" t="s">
        <v>308</v>
      </c>
      <c r="D155" s="215" t="s">
        <v>151</v>
      </c>
      <c r="E155" s="216" t="s">
        <v>1436</v>
      </c>
      <c r="F155" s="217" t="s">
        <v>1437</v>
      </c>
      <c r="G155" s="218" t="s">
        <v>382</v>
      </c>
      <c r="H155" s="219">
        <v>1</v>
      </c>
      <c r="I155" s="220"/>
      <c r="J155" s="221">
        <f>ROUND(I155*H155,2)</f>
        <v>0</v>
      </c>
      <c r="K155" s="217" t="s">
        <v>399</v>
      </c>
      <c r="L155" s="46"/>
      <c r="M155" s="222" t="s">
        <v>19</v>
      </c>
      <c r="N155" s="223" t="s">
        <v>40</v>
      </c>
      <c r="O155" s="86"/>
      <c r="P155" s="224">
        <f>O155*H155</f>
        <v>0</v>
      </c>
      <c r="Q155" s="224">
        <v>1.47325</v>
      </c>
      <c r="R155" s="224">
        <f>Q155*H155</f>
        <v>1.47325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155</v>
      </c>
      <c r="AT155" s="226" t="s">
        <v>151</v>
      </c>
      <c r="AU155" s="226" t="s">
        <v>78</v>
      </c>
      <c r="AY155" s="19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76</v>
      </c>
      <c r="BK155" s="227">
        <f>ROUND(I155*H155,2)</f>
        <v>0</v>
      </c>
      <c r="BL155" s="19" t="s">
        <v>155</v>
      </c>
      <c r="BM155" s="226" t="s">
        <v>2060</v>
      </c>
    </row>
    <row r="156" s="2" customFormat="1">
      <c r="A156" s="40"/>
      <c r="B156" s="41"/>
      <c r="C156" s="42"/>
      <c r="D156" s="228" t="s">
        <v>162</v>
      </c>
      <c r="E156" s="42"/>
      <c r="F156" s="229" t="s">
        <v>2061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162</v>
      </c>
      <c r="AU156" s="19" t="s">
        <v>78</v>
      </c>
    </row>
    <row r="157" s="2" customFormat="1" ht="24.15" customHeight="1">
      <c r="A157" s="40"/>
      <c r="B157" s="41"/>
      <c r="C157" s="215" t="s">
        <v>313</v>
      </c>
      <c r="D157" s="215" t="s">
        <v>151</v>
      </c>
      <c r="E157" s="216" t="s">
        <v>2062</v>
      </c>
      <c r="F157" s="217" t="s">
        <v>2063</v>
      </c>
      <c r="G157" s="218" t="s">
        <v>191</v>
      </c>
      <c r="H157" s="219">
        <v>5</v>
      </c>
      <c r="I157" s="220"/>
      <c r="J157" s="221">
        <f>ROUND(I157*H157,2)</f>
        <v>0</v>
      </c>
      <c r="K157" s="217" t="s">
        <v>399</v>
      </c>
      <c r="L157" s="46"/>
      <c r="M157" s="222" t="s">
        <v>19</v>
      </c>
      <c r="N157" s="223" t="s">
        <v>40</v>
      </c>
      <c r="O157" s="86"/>
      <c r="P157" s="224">
        <f>O157*H157</f>
        <v>0</v>
      </c>
      <c r="Q157" s="224">
        <v>0.019689999999999999</v>
      </c>
      <c r="R157" s="224">
        <f>Q157*H157</f>
        <v>0.098449999999999996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155</v>
      </c>
      <c r="AT157" s="226" t="s">
        <v>151</v>
      </c>
      <c r="AU157" s="226" t="s">
        <v>78</v>
      </c>
      <c r="AY157" s="19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76</v>
      </c>
      <c r="BK157" s="227">
        <f>ROUND(I157*H157,2)</f>
        <v>0</v>
      </c>
      <c r="BL157" s="19" t="s">
        <v>155</v>
      </c>
      <c r="BM157" s="226" t="s">
        <v>2064</v>
      </c>
    </row>
    <row r="158" s="2" customFormat="1">
      <c r="A158" s="40"/>
      <c r="B158" s="41"/>
      <c r="C158" s="42"/>
      <c r="D158" s="228" t="s">
        <v>162</v>
      </c>
      <c r="E158" s="42"/>
      <c r="F158" s="229" t="s">
        <v>2065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162</v>
      </c>
      <c r="AU158" s="19" t="s">
        <v>78</v>
      </c>
    </row>
    <row r="159" s="2" customFormat="1" ht="16.5" customHeight="1">
      <c r="A159" s="40"/>
      <c r="B159" s="41"/>
      <c r="C159" s="215" t="s">
        <v>318</v>
      </c>
      <c r="D159" s="215" t="s">
        <v>151</v>
      </c>
      <c r="E159" s="216" t="s">
        <v>392</v>
      </c>
      <c r="F159" s="217" t="s">
        <v>393</v>
      </c>
      <c r="G159" s="218" t="s">
        <v>382</v>
      </c>
      <c r="H159" s="219">
        <v>1</v>
      </c>
      <c r="I159" s="220"/>
      <c r="J159" s="221">
        <f>ROUND(I159*H159,2)</f>
        <v>0</v>
      </c>
      <c r="K159" s="217" t="s">
        <v>399</v>
      </c>
      <c r="L159" s="46"/>
      <c r="M159" s="222" t="s">
        <v>19</v>
      </c>
      <c r="N159" s="223" t="s">
        <v>40</v>
      </c>
      <c r="O159" s="86"/>
      <c r="P159" s="224">
        <f>O159*H159</f>
        <v>0</v>
      </c>
      <c r="Q159" s="224">
        <v>0.12422</v>
      </c>
      <c r="R159" s="224">
        <f>Q159*H159</f>
        <v>0.12422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155</v>
      </c>
      <c r="AT159" s="226" t="s">
        <v>151</v>
      </c>
      <c r="AU159" s="226" t="s">
        <v>78</v>
      </c>
      <c r="AY159" s="19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76</v>
      </c>
      <c r="BK159" s="227">
        <f>ROUND(I159*H159,2)</f>
        <v>0</v>
      </c>
      <c r="BL159" s="19" t="s">
        <v>155</v>
      </c>
      <c r="BM159" s="226" t="s">
        <v>2066</v>
      </c>
    </row>
    <row r="160" s="2" customFormat="1">
      <c r="A160" s="40"/>
      <c r="B160" s="41"/>
      <c r="C160" s="42"/>
      <c r="D160" s="228" t="s">
        <v>162</v>
      </c>
      <c r="E160" s="42"/>
      <c r="F160" s="229" t="s">
        <v>2067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78</v>
      </c>
    </row>
    <row r="161" s="2" customFormat="1" ht="21.75" customHeight="1">
      <c r="A161" s="40"/>
      <c r="B161" s="41"/>
      <c r="C161" s="267" t="s">
        <v>323</v>
      </c>
      <c r="D161" s="267" t="s">
        <v>246</v>
      </c>
      <c r="E161" s="268" t="s">
        <v>2068</v>
      </c>
      <c r="F161" s="269" t="s">
        <v>2069</v>
      </c>
      <c r="G161" s="270" t="s">
        <v>382</v>
      </c>
      <c r="H161" s="271">
        <v>1</v>
      </c>
      <c r="I161" s="272"/>
      <c r="J161" s="273">
        <f>ROUND(I161*H161,2)</f>
        <v>0</v>
      </c>
      <c r="K161" s="269" t="s">
        <v>399</v>
      </c>
      <c r="L161" s="274"/>
      <c r="M161" s="275" t="s">
        <v>19</v>
      </c>
      <c r="N161" s="276" t="s">
        <v>40</v>
      </c>
      <c r="O161" s="86"/>
      <c r="P161" s="224">
        <f>O161*H161</f>
        <v>0</v>
      </c>
      <c r="Q161" s="224">
        <v>0.29799999999999999</v>
      </c>
      <c r="R161" s="224">
        <f>Q161*H161</f>
        <v>0.29799999999999999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203</v>
      </c>
      <c r="AT161" s="226" t="s">
        <v>246</v>
      </c>
      <c r="AU161" s="226" t="s">
        <v>78</v>
      </c>
      <c r="AY161" s="19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76</v>
      </c>
      <c r="BK161" s="227">
        <f>ROUND(I161*H161,2)</f>
        <v>0</v>
      </c>
      <c r="BL161" s="19" t="s">
        <v>155</v>
      </c>
      <c r="BM161" s="226" t="s">
        <v>2070</v>
      </c>
    </row>
    <row r="162" s="2" customFormat="1" ht="16.5" customHeight="1">
      <c r="A162" s="40"/>
      <c r="B162" s="41"/>
      <c r="C162" s="267" t="s">
        <v>328</v>
      </c>
      <c r="D162" s="267" t="s">
        <v>246</v>
      </c>
      <c r="E162" s="268" t="s">
        <v>433</v>
      </c>
      <c r="F162" s="269" t="s">
        <v>434</v>
      </c>
      <c r="G162" s="270" t="s">
        <v>382</v>
      </c>
      <c r="H162" s="271">
        <v>1</v>
      </c>
      <c r="I162" s="272"/>
      <c r="J162" s="273">
        <f>ROUND(I162*H162,2)</f>
        <v>0</v>
      </c>
      <c r="K162" s="269" t="s">
        <v>399</v>
      </c>
      <c r="L162" s="274"/>
      <c r="M162" s="275" t="s">
        <v>19</v>
      </c>
      <c r="N162" s="276" t="s">
        <v>40</v>
      </c>
      <c r="O162" s="86"/>
      <c r="P162" s="224">
        <f>O162*H162</f>
        <v>0</v>
      </c>
      <c r="Q162" s="224">
        <v>0.073999999999999996</v>
      </c>
      <c r="R162" s="224">
        <f>Q162*H162</f>
        <v>0.073999999999999996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203</v>
      </c>
      <c r="AT162" s="226" t="s">
        <v>246</v>
      </c>
      <c r="AU162" s="226" t="s">
        <v>78</v>
      </c>
      <c r="AY162" s="19" t="s">
        <v>149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76</v>
      </c>
      <c r="BK162" s="227">
        <f>ROUND(I162*H162,2)</f>
        <v>0</v>
      </c>
      <c r="BL162" s="19" t="s">
        <v>155</v>
      </c>
      <c r="BM162" s="226" t="s">
        <v>2071</v>
      </c>
    </row>
    <row r="163" s="12" customFormat="1" ht="22.8" customHeight="1">
      <c r="A163" s="12"/>
      <c r="B163" s="199"/>
      <c r="C163" s="200"/>
      <c r="D163" s="201" t="s">
        <v>68</v>
      </c>
      <c r="E163" s="213" t="s">
        <v>211</v>
      </c>
      <c r="F163" s="213" t="s">
        <v>459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SUM(P164:P169)</f>
        <v>0</v>
      </c>
      <c r="Q163" s="207"/>
      <c r="R163" s="208">
        <f>SUM(R164:R169)</f>
        <v>15.2195056</v>
      </c>
      <c r="S163" s="207"/>
      <c r="T163" s="20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76</v>
      </c>
      <c r="AT163" s="211" t="s">
        <v>68</v>
      </c>
      <c r="AU163" s="211" t="s">
        <v>76</v>
      </c>
      <c r="AY163" s="210" t="s">
        <v>149</v>
      </c>
      <c r="BK163" s="212">
        <f>SUM(BK164:BK169)</f>
        <v>0</v>
      </c>
    </row>
    <row r="164" s="2" customFormat="1" ht="24.15" customHeight="1">
      <c r="A164" s="40"/>
      <c r="B164" s="41"/>
      <c r="C164" s="215" t="s">
        <v>333</v>
      </c>
      <c r="D164" s="215" t="s">
        <v>151</v>
      </c>
      <c r="E164" s="216" t="s">
        <v>514</v>
      </c>
      <c r="F164" s="217" t="s">
        <v>515</v>
      </c>
      <c r="G164" s="218" t="s">
        <v>191</v>
      </c>
      <c r="H164" s="219">
        <v>81.5</v>
      </c>
      <c r="I164" s="220"/>
      <c r="J164" s="221">
        <f>ROUND(I164*H164,2)</f>
        <v>0</v>
      </c>
      <c r="K164" s="217" t="s">
        <v>399</v>
      </c>
      <c r="L164" s="46"/>
      <c r="M164" s="222" t="s">
        <v>19</v>
      </c>
      <c r="N164" s="223" t="s">
        <v>40</v>
      </c>
      <c r="O164" s="86"/>
      <c r="P164" s="224">
        <f>O164*H164</f>
        <v>0</v>
      </c>
      <c r="Q164" s="224">
        <v>0.1295</v>
      </c>
      <c r="R164" s="224">
        <f>Q164*H164</f>
        <v>10.55425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155</v>
      </c>
      <c r="AT164" s="226" t="s">
        <v>151</v>
      </c>
      <c r="AU164" s="226" t="s">
        <v>78</v>
      </c>
      <c r="AY164" s="19" t="s">
        <v>149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76</v>
      </c>
      <c r="BK164" s="227">
        <f>ROUND(I164*H164,2)</f>
        <v>0</v>
      </c>
      <c r="BL164" s="19" t="s">
        <v>155</v>
      </c>
      <c r="BM164" s="226" t="s">
        <v>2072</v>
      </c>
    </row>
    <row r="165" s="2" customFormat="1">
      <c r="A165" s="40"/>
      <c r="B165" s="41"/>
      <c r="C165" s="42"/>
      <c r="D165" s="228" t="s">
        <v>162</v>
      </c>
      <c r="E165" s="42"/>
      <c r="F165" s="229" t="s">
        <v>2073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162</v>
      </c>
      <c r="AU165" s="19" t="s">
        <v>78</v>
      </c>
    </row>
    <row r="166" s="2" customFormat="1" ht="16.5" customHeight="1">
      <c r="A166" s="40"/>
      <c r="B166" s="41"/>
      <c r="C166" s="267" t="s">
        <v>338</v>
      </c>
      <c r="D166" s="267" t="s">
        <v>246</v>
      </c>
      <c r="E166" s="268" t="s">
        <v>2074</v>
      </c>
      <c r="F166" s="269" t="s">
        <v>2075</v>
      </c>
      <c r="G166" s="270" t="s">
        <v>191</v>
      </c>
      <c r="H166" s="271">
        <v>83.129999999999995</v>
      </c>
      <c r="I166" s="272"/>
      <c r="J166" s="273">
        <f>ROUND(I166*H166,2)</f>
        <v>0</v>
      </c>
      <c r="K166" s="269" t="s">
        <v>399</v>
      </c>
      <c r="L166" s="274"/>
      <c r="M166" s="275" t="s">
        <v>19</v>
      </c>
      <c r="N166" s="276" t="s">
        <v>40</v>
      </c>
      <c r="O166" s="86"/>
      <c r="P166" s="224">
        <f>O166*H166</f>
        <v>0</v>
      </c>
      <c r="Q166" s="224">
        <v>0.056120000000000003</v>
      </c>
      <c r="R166" s="224">
        <f>Q166*H166</f>
        <v>4.6652556000000001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203</v>
      </c>
      <c r="AT166" s="226" t="s">
        <v>246</v>
      </c>
      <c r="AU166" s="226" t="s">
        <v>78</v>
      </c>
      <c r="AY166" s="19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76</v>
      </c>
      <c r="BK166" s="227">
        <f>ROUND(I166*H166,2)</f>
        <v>0</v>
      </c>
      <c r="BL166" s="19" t="s">
        <v>155</v>
      </c>
      <c r="BM166" s="226" t="s">
        <v>2076</v>
      </c>
    </row>
    <row r="167" s="14" customFormat="1">
      <c r="A167" s="14"/>
      <c r="B167" s="244"/>
      <c r="C167" s="245"/>
      <c r="D167" s="235" t="s">
        <v>164</v>
      </c>
      <c r="E167" s="245"/>
      <c r="F167" s="247" t="s">
        <v>2077</v>
      </c>
      <c r="G167" s="245"/>
      <c r="H167" s="248">
        <v>83.129999999999995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164</v>
      </c>
      <c r="AU167" s="254" t="s">
        <v>78</v>
      </c>
      <c r="AV167" s="14" t="s">
        <v>78</v>
      </c>
      <c r="AW167" s="14" t="s">
        <v>4</v>
      </c>
      <c r="AX167" s="14" t="s">
        <v>76</v>
      </c>
      <c r="AY167" s="254" t="s">
        <v>149</v>
      </c>
    </row>
    <row r="168" s="2" customFormat="1" ht="16.5" customHeight="1">
      <c r="A168" s="40"/>
      <c r="B168" s="41"/>
      <c r="C168" s="215" t="s">
        <v>344</v>
      </c>
      <c r="D168" s="215" t="s">
        <v>151</v>
      </c>
      <c r="E168" s="216" t="s">
        <v>547</v>
      </c>
      <c r="F168" s="217" t="s">
        <v>548</v>
      </c>
      <c r="G168" s="218" t="s">
        <v>191</v>
      </c>
      <c r="H168" s="219">
        <v>21</v>
      </c>
      <c r="I168" s="220"/>
      <c r="J168" s="221">
        <f>ROUND(I168*H168,2)</f>
        <v>0</v>
      </c>
      <c r="K168" s="217" t="s">
        <v>399</v>
      </c>
      <c r="L168" s="46"/>
      <c r="M168" s="222" t="s">
        <v>19</v>
      </c>
      <c r="N168" s="223" t="s">
        <v>40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155</v>
      </c>
      <c r="AT168" s="226" t="s">
        <v>151</v>
      </c>
      <c r="AU168" s="226" t="s">
        <v>78</v>
      </c>
      <c r="AY168" s="19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76</v>
      </c>
      <c r="BK168" s="227">
        <f>ROUND(I168*H168,2)</f>
        <v>0</v>
      </c>
      <c r="BL168" s="19" t="s">
        <v>155</v>
      </c>
      <c r="BM168" s="226" t="s">
        <v>2078</v>
      </c>
    </row>
    <row r="169" s="2" customFormat="1">
      <c r="A169" s="40"/>
      <c r="B169" s="41"/>
      <c r="C169" s="42"/>
      <c r="D169" s="228" t="s">
        <v>162</v>
      </c>
      <c r="E169" s="42"/>
      <c r="F169" s="229" t="s">
        <v>2079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78</v>
      </c>
    </row>
    <row r="170" s="12" customFormat="1" ht="22.8" customHeight="1">
      <c r="A170" s="12"/>
      <c r="B170" s="199"/>
      <c r="C170" s="200"/>
      <c r="D170" s="201" t="s">
        <v>68</v>
      </c>
      <c r="E170" s="213" t="s">
        <v>572</v>
      </c>
      <c r="F170" s="213" t="s">
        <v>573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SUM(P171:P174)</f>
        <v>0</v>
      </c>
      <c r="Q170" s="207"/>
      <c r="R170" s="208">
        <f>SUM(R171:R174)</f>
        <v>0</v>
      </c>
      <c r="S170" s="207"/>
      <c r="T170" s="209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76</v>
      </c>
      <c r="AT170" s="211" t="s">
        <v>68</v>
      </c>
      <c r="AU170" s="211" t="s">
        <v>76</v>
      </c>
      <c r="AY170" s="210" t="s">
        <v>149</v>
      </c>
      <c r="BK170" s="212">
        <f>SUM(BK171:BK174)</f>
        <v>0</v>
      </c>
    </row>
    <row r="171" s="2" customFormat="1" ht="24.15" customHeight="1">
      <c r="A171" s="40"/>
      <c r="B171" s="41"/>
      <c r="C171" s="215" t="s">
        <v>349</v>
      </c>
      <c r="D171" s="215" t="s">
        <v>151</v>
      </c>
      <c r="E171" s="216" t="s">
        <v>2080</v>
      </c>
      <c r="F171" s="217" t="s">
        <v>2081</v>
      </c>
      <c r="G171" s="218" t="s">
        <v>249</v>
      </c>
      <c r="H171" s="219">
        <v>63.825000000000003</v>
      </c>
      <c r="I171" s="220"/>
      <c r="J171" s="221">
        <f>ROUND(I171*H171,2)</f>
        <v>0</v>
      </c>
      <c r="K171" s="217" t="s">
        <v>399</v>
      </c>
      <c r="L171" s="46"/>
      <c r="M171" s="222" t="s">
        <v>19</v>
      </c>
      <c r="N171" s="223" t="s">
        <v>40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155</v>
      </c>
      <c r="AT171" s="226" t="s">
        <v>151</v>
      </c>
      <c r="AU171" s="226" t="s">
        <v>78</v>
      </c>
      <c r="AY171" s="19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76</v>
      </c>
      <c r="BK171" s="227">
        <f>ROUND(I171*H171,2)</f>
        <v>0</v>
      </c>
      <c r="BL171" s="19" t="s">
        <v>155</v>
      </c>
      <c r="BM171" s="226" t="s">
        <v>2082</v>
      </c>
    </row>
    <row r="172" s="2" customFormat="1">
      <c r="A172" s="40"/>
      <c r="B172" s="41"/>
      <c r="C172" s="42"/>
      <c r="D172" s="228" t="s">
        <v>162</v>
      </c>
      <c r="E172" s="42"/>
      <c r="F172" s="229" t="s">
        <v>2083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162</v>
      </c>
      <c r="AU172" s="19" t="s">
        <v>78</v>
      </c>
    </row>
    <row r="173" s="2" customFormat="1" ht="24.15" customHeight="1">
      <c r="A173" s="40"/>
      <c r="B173" s="41"/>
      <c r="C173" s="215" t="s">
        <v>278</v>
      </c>
      <c r="D173" s="215" t="s">
        <v>151</v>
      </c>
      <c r="E173" s="216" t="s">
        <v>2084</v>
      </c>
      <c r="F173" s="217" t="s">
        <v>1016</v>
      </c>
      <c r="G173" s="218" t="s">
        <v>249</v>
      </c>
      <c r="H173" s="219">
        <v>63.825000000000003</v>
      </c>
      <c r="I173" s="220"/>
      <c r="J173" s="221">
        <f>ROUND(I173*H173,2)</f>
        <v>0</v>
      </c>
      <c r="K173" s="217" t="s">
        <v>399</v>
      </c>
      <c r="L173" s="46"/>
      <c r="M173" s="222" t="s">
        <v>19</v>
      </c>
      <c r="N173" s="223" t="s">
        <v>40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155</v>
      </c>
      <c r="AT173" s="226" t="s">
        <v>151</v>
      </c>
      <c r="AU173" s="226" t="s">
        <v>78</v>
      </c>
      <c r="AY173" s="19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76</v>
      </c>
      <c r="BK173" s="227">
        <f>ROUND(I173*H173,2)</f>
        <v>0</v>
      </c>
      <c r="BL173" s="19" t="s">
        <v>155</v>
      </c>
      <c r="BM173" s="226" t="s">
        <v>2085</v>
      </c>
    </row>
    <row r="174" s="2" customFormat="1">
      <c r="A174" s="40"/>
      <c r="B174" s="41"/>
      <c r="C174" s="42"/>
      <c r="D174" s="228" t="s">
        <v>162</v>
      </c>
      <c r="E174" s="42"/>
      <c r="F174" s="229" t="s">
        <v>2086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162</v>
      </c>
      <c r="AU174" s="19" t="s">
        <v>78</v>
      </c>
    </row>
    <row r="175" s="12" customFormat="1" ht="22.8" customHeight="1">
      <c r="A175" s="12"/>
      <c r="B175" s="199"/>
      <c r="C175" s="200"/>
      <c r="D175" s="201" t="s">
        <v>68</v>
      </c>
      <c r="E175" s="213" t="s">
        <v>578</v>
      </c>
      <c r="F175" s="213" t="s">
        <v>579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SUM(P176:P177)</f>
        <v>0</v>
      </c>
      <c r="Q175" s="207"/>
      <c r="R175" s="208">
        <f>SUM(R176:R177)</f>
        <v>0</v>
      </c>
      <c r="S175" s="207"/>
      <c r="T175" s="209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76</v>
      </c>
      <c r="AT175" s="211" t="s">
        <v>68</v>
      </c>
      <c r="AU175" s="211" t="s">
        <v>76</v>
      </c>
      <c r="AY175" s="210" t="s">
        <v>149</v>
      </c>
      <c r="BK175" s="212">
        <f>SUM(BK176:BK177)</f>
        <v>0</v>
      </c>
    </row>
    <row r="176" s="2" customFormat="1" ht="24.15" customHeight="1">
      <c r="A176" s="40"/>
      <c r="B176" s="41"/>
      <c r="C176" s="215" t="s">
        <v>359</v>
      </c>
      <c r="D176" s="215" t="s">
        <v>151</v>
      </c>
      <c r="E176" s="216" t="s">
        <v>581</v>
      </c>
      <c r="F176" s="217" t="s">
        <v>582</v>
      </c>
      <c r="G176" s="218" t="s">
        <v>249</v>
      </c>
      <c r="H176" s="219">
        <v>40.289999999999999</v>
      </c>
      <c r="I176" s="220"/>
      <c r="J176" s="221">
        <f>ROUND(I176*H176,2)</f>
        <v>0</v>
      </c>
      <c r="K176" s="217" t="s">
        <v>399</v>
      </c>
      <c r="L176" s="46"/>
      <c r="M176" s="222" t="s">
        <v>19</v>
      </c>
      <c r="N176" s="223" t="s">
        <v>40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155</v>
      </c>
      <c r="AT176" s="226" t="s">
        <v>151</v>
      </c>
      <c r="AU176" s="226" t="s">
        <v>78</v>
      </c>
      <c r="AY176" s="19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76</v>
      </c>
      <c r="BK176" s="227">
        <f>ROUND(I176*H176,2)</f>
        <v>0</v>
      </c>
      <c r="BL176" s="19" t="s">
        <v>155</v>
      </c>
      <c r="BM176" s="226" t="s">
        <v>2087</v>
      </c>
    </row>
    <row r="177" s="2" customFormat="1">
      <c r="A177" s="40"/>
      <c r="B177" s="41"/>
      <c r="C177" s="42"/>
      <c r="D177" s="228" t="s">
        <v>162</v>
      </c>
      <c r="E177" s="42"/>
      <c r="F177" s="229" t="s">
        <v>2088</v>
      </c>
      <c r="G177" s="42"/>
      <c r="H177" s="42"/>
      <c r="I177" s="230"/>
      <c r="J177" s="42"/>
      <c r="K177" s="42"/>
      <c r="L177" s="46"/>
      <c r="M177" s="296"/>
      <c r="N177" s="297"/>
      <c r="O177" s="279"/>
      <c r="P177" s="279"/>
      <c r="Q177" s="279"/>
      <c r="R177" s="279"/>
      <c r="S177" s="279"/>
      <c r="T177" s="298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162</v>
      </c>
      <c r="AU177" s="19" t="s">
        <v>78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ukN6sPCsC/mO0SRULdl8yTxQnO5O15H4bNSdOp3N3T96KDYjtjID5eVJqS3TQDSjNFU3EQTH1Q66KtlIWrjliA==" hashValue="Q4KRb/PBlx3bbJ8S7MIA8xVdJS0p3T2sRBUXOXcyiEpvnRmtHqV11dMpva7H3OONmMju0M0JNvlW126ZHfga/w==" algorithmName="SHA-512" password="CC35"/>
  <autoFilter ref="C91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54324"/>
    <hyperlink ref="F99" r:id="rId2" display="https://podminky.urs.cz/item/CS_URS_2023_01/122151103"/>
    <hyperlink ref="F101" r:id="rId3" display="https://podminky.urs.cz/item/CS_URS_2023_01/132254201"/>
    <hyperlink ref="F104" r:id="rId4" display="https://podminky.urs.cz/item/CS_URS_2023_01/151101102"/>
    <hyperlink ref="F107" r:id="rId5" display="https://podminky.urs.cz/item/CS_URS_2023_01/151101112"/>
    <hyperlink ref="F109" r:id="rId6" display="https://podminky.urs.cz/item/CS_URS_2023_01/162551108"/>
    <hyperlink ref="F111" r:id="rId7" display="https://podminky.urs.cz/item/CS_URS_2023_01/171201231"/>
    <hyperlink ref="F114" r:id="rId8" display="https://podminky.urs.cz/item/CS_URS_2023_01/174151101"/>
    <hyperlink ref="F117" r:id="rId9" display="https://podminky.urs.cz/item/CS_URS_2023_01/175151101"/>
    <hyperlink ref="F122" r:id="rId10" display="https://podminky.urs.cz/item/CS_URS_2023_01/180404111"/>
    <hyperlink ref="F126" r:id="rId11" display="https://podminky.urs.cz/item/CS_URS_2023_01/181951112"/>
    <hyperlink ref="F130" r:id="rId12" display="https://podminky.urs.cz/item/CS_URS_2023_01/564752111"/>
    <hyperlink ref="F133" r:id="rId13" display="https://podminky.urs.cz/item/CS_URS_2023_01/564910411"/>
    <hyperlink ref="F136" r:id="rId14" display="https://podminky.urs.cz/item/CS_URS_2023_01/564930412"/>
    <hyperlink ref="F138" r:id="rId15" display="https://podminky.urs.cz/item/CS_URS_2023_01/577144111"/>
    <hyperlink ref="F140" r:id="rId16" display="https://podminky.urs.cz/item/CS_URS_2023_01/577145112"/>
    <hyperlink ref="F146" r:id="rId17" display="https://podminky.urs.cz/item/CS_URS_2023_01/596412212"/>
    <hyperlink ref="F148" r:id="rId18" display="https://podminky.urs.cz/item/CS_URS_2023_01/596841120"/>
    <hyperlink ref="F153" r:id="rId19" display="https://podminky.urs.cz/item/CS_URS_2023_01/599142111"/>
    <hyperlink ref="F156" r:id="rId20" display="https://podminky.urs.cz/item/CS_URS_2023_01/837375121"/>
    <hyperlink ref="F158" r:id="rId21" display="https://podminky.urs.cz/item/CS_URS_2023_01/871355211"/>
    <hyperlink ref="F160" r:id="rId22" display="https://podminky.urs.cz/item/CS_URS_2023_01/895941302"/>
    <hyperlink ref="F165" r:id="rId23" display="https://podminky.urs.cz/item/CS_URS_2023_01/916231213"/>
    <hyperlink ref="F169" r:id="rId24" display="https://podminky.urs.cz/item/CS_URS_2023_01/919735112"/>
    <hyperlink ref="F172" r:id="rId25" display="https://podminky.urs.cz/item/CS_URS_2023_01/997221551"/>
    <hyperlink ref="F174" r:id="rId26" display="https://podminky.urs.cz/item/CS_URS_2023_01/997221875"/>
    <hyperlink ref="F177" r:id="rId27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111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oprava kanalizace v Klatovech 2024, 5. část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1966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2089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10. 4. 2024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35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37</v>
      </c>
      <c r="G34" s="40"/>
      <c r="H34" s="40"/>
      <c r="I34" s="157" t="s">
        <v>36</v>
      </c>
      <c r="J34" s="157" t="s">
        <v>38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39</v>
      </c>
      <c r="E35" s="145" t="s">
        <v>40</v>
      </c>
      <c r="F35" s="159">
        <f>ROUND((SUM(BE94:BE153)),  2)</f>
        <v>0</v>
      </c>
      <c r="G35" s="40"/>
      <c r="H35" s="40"/>
      <c r="I35" s="160">
        <v>0.20999999999999999</v>
      </c>
      <c r="J35" s="159">
        <f>ROUND(((SUM(BE94:BE153))*I35),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ROUND((SUM(BF94:BF153)),  2)</f>
        <v>0</v>
      </c>
      <c r="G36" s="40"/>
      <c r="H36" s="40"/>
      <c r="I36" s="160">
        <v>0.14999999999999999</v>
      </c>
      <c r="J36" s="159">
        <f>ROUND(((SUM(BF94:BF153))*I36),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ROUND((SUM(BG94:BG153)),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ROUND((SUM(BH94:BH153)),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ROUND((SUM(BI94:BI153)),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oprava kanalizace v Klatovech 2024, 5.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1966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401-2 - VEŘEJNÉ OSVĚTLENÍ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10. 4. 2024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67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7"/>
      <c r="C64" s="178"/>
      <c r="D64" s="179" t="s">
        <v>1802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1803</v>
      </c>
      <c r="E65" s="180"/>
      <c r="F65" s="180"/>
      <c r="G65" s="180"/>
      <c r="H65" s="180"/>
      <c r="I65" s="180"/>
      <c r="J65" s="181">
        <f>J119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1804</v>
      </c>
      <c r="E66" s="180"/>
      <c r="F66" s="180"/>
      <c r="G66" s="180"/>
      <c r="H66" s="180"/>
      <c r="I66" s="180"/>
      <c r="J66" s="181">
        <f>J122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1805</v>
      </c>
      <c r="E67" s="180"/>
      <c r="F67" s="180"/>
      <c r="G67" s="180"/>
      <c r="H67" s="180"/>
      <c r="I67" s="180"/>
      <c r="J67" s="181">
        <f>J137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1806</v>
      </c>
      <c r="E68" s="180"/>
      <c r="F68" s="180"/>
      <c r="G68" s="180"/>
      <c r="H68" s="180"/>
      <c r="I68" s="180"/>
      <c r="J68" s="181">
        <f>J142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1807</v>
      </c>
      <c r="E69" s="180"/>
      <c r="F69" s="180"/>
      <c r="G69" s="180"/>
      <c r="H69" s="180"/>
      <c r="I69" s="180"/>
      <c r="J69" s="181">
        <f>J145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1808</v>
      </c>
      <c r="E70" s="180"/>
      <c r="F70" s="180"/>
      <c r="G70" s="180"/>
      <c r="H70" s="180"/>
      <c r="I70" s="180"/>
      <c r="J70" s="181">
        <f>J147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1809</v>
      </c>
      <c r="E71" s="180"/>
      <c r="F71" s="180"/>
      <c r="G71" s="180"/>
      <c r="H71" s="180"/>
      <c r="I71" s="180"/>
      <c r="J71" s="181">
        <f>J151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1810</v>
      </c>
      <c r="E72" s="180"/>
      <c r="F72" s="180"/>
      <c r="G72" s="180"/>
      <c r="H72" s="180"/>
      <c r="I72" s="180"/>
      <c r="J72" s="181">
        <f>J152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Oprava povrchu komunikací, výměna vodovodu a oprava kanalizace v Klatovech 2024, 5. část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1966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401-2 - VEŘEJNÉ OSVĚTLENÍ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10. 4. 2024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30</v>
      </c>
      <c r="J90" s="38" t="str">
        <f>E23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IF(E20="","",E20)</f>
        <v>Vyplň údaj</v>
      </c>
      <c r="G91" s="42"/>
      <c r="H91" s="42"/>
      <c r="I91" s="34" t="s">
        <v>32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135</v>
      </c>
      <c r="D93" s="191" t="s">
        <v>54</v>
      </c>
      <c r="E93" s="191" t="s">
        <v>50</v>
      </c>
      <c r="F93" s="191" t="s">
        <v>51</v>
      </c>
      <c r="G93" s="191" t="s">
        <v>136</v>
      </c>
      <c r="H93" s="191" t="s">
        <v>137</v>
      </c>
      <c r="I93" s="191" t="s">
        <v>138</v>
      </c>
      <c r="J93" s="191" t="s">
        <v>120</v>
      </c>
      <c r="K93" s="192" t="s">
        <v>139</v>
      </c>
      <c r="L93" s="193"/>
      <c r="M93" s="94" t="s">
        <v>19</v>
      </c>
      <c r="N93" s="95" t="s">
        <v>39</v>
      </c>
      <c r="O93" s="95" t="s">
        <v>140</v>
      </c>
      <c r="P93" s="95" t="s">
        <v>141</v>
      </c>
      <c r="Q93" s="95" t="s">
        <v>142</v>
      </c>
      <c r="R93" s="95" t="s">
        <v>143</v>
      </c>
      <c r="S93" s="95" t="s">
        <v>144</v>
      </c>
      <c r="T93" s="96" t="s">
        <v>145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146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P95+P119+P122+P137+P142+P145+P147+P151+P152</f>
        <v>0</v>
      </c>
      <c r="Q94" s="98"/>
      <c r="R94" s="196">
        <f>R95+R119+R122+R137+R142+R145+R147+R151+R152</f>
        <v>0</v>
      </c>
      <c r="S94" s="98"/>
      <c r="T94" s="197">
        <f>T95+T119+T122+T137+T142+T145+T147+T151+T152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68</v>
      </c>
      <c r="AU94" s="19" t="s">
        <v>121</v>
      </c>
      <c r="BK94" s="198">
        <f>BK95+BK119+BK122+BK137+BK142+BK145+BK147+BK151+BK152</f>
        <v>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1837</v>
      </c>
      <c r="F95" s="202" t="s">
        <v>1838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SUM(P96:P118)</f>
        <v>0</v>
      </c>
      <c r="Q95" s="207"/>
      <c r="R95" s="208">
        <f>SUM(R96:R118)</f>
        <v>0</v>
      </c>
      <c r="S95" s="207"/>
      <c r="T95" s="209">
        <f>SUM(T96:T118)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149</v>
      </c>
      <c r="BK95" s="212">
        <f>SUM(BK96:BK118)</f>
        <v>0</v>
      </c>
    </row>
    <row r="96" s="2" customFormat="1" ht="16.5" customHeight="1">
      <c r="A96" s="40"/>
      <c r="B96" s="41"/>
      <c r="C96" s="215" t="s">
        <v>76</v>
      </c>
      <c r="D96" s="215" t="s">
        <v>151</v>
      </c>
      <c r="E96" s="216" t="s">
        <v>1839</v>
      </c>
      <c r="F96" s="217" t="s">
        <v>1840</v>
      </c>
      <c r="G96" s="218" t="s">
        <v>382</v>
      </c>
      <c r="H96" s="219">
        <v>3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40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155</v>
      </c>
      <c r="AT96" s="226" t="s">
        <v>151</v>
      </c>
      <c r="AU96" s="226" t="s">
        <v>76</v>
      </c>
      <c r="AY96" s="19" t="s">
        <v>149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76</v>
      </c>
      <c r="BK96" s="227">
        <f>ROUND(I96*H96,2)</f>
        <v>0</v>
      </c>
      <c r="BL96" s="19" t="s">
        <v>155</v>
      </c>
      <c r="BM96" s="226" t="s">
        <v>78</v>
      </c>
    </row>
    <row r="97" s="2" customFormat="1" ht="16.5" customHeight="1">
      <c r="A97" s="40"/>
      <c r="B97" s="41"/>
      <c r="C97" s="267" t="s">
        <v>78</v>
      </c>
      <c r="D97" s="267" t="s">
        <v>246</v>
      </c>
      <c r="E97" s="268" t="s">
        <v>1841</v>
      </c>
      <c r="F97" s="269" t="s">
        <v>1842</v>
      </c>
      <c r="G97" s="270" t="s">
        <v>382</v>
      </c>
      <c r="H97" s="271">
        <v>3</v>
      </c>
      <c r="I97" s="272"/>
      <c r="J97" s="273">
        <f>ROUND(I97*H97,2)</f>
        <v>0</v>
      </c>
      <c r="K97" s="269" t="s">
        <v>19</v>
      </c>
      <c r="L97" s="274"/>
      <c r="M97" s="275" t="s">
        <v>19</v>
      </c>
      <c r="N97" s="276" t="s">
        <v>40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203</v>
      </c>
      <c r="AT97" s="226" t="s">
        <v>246</v>
      </c>
      <c r="AU97" s="226" t="s">
        <v>76</v>
      </c>
      <c r="AY97" s="19" t="s">
        <v>149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76</v>
      </c>
      <c r="BK97" s="227">
        <f>ROUND(I97*H97,2)</f>
        <v>0</v>
      </c>
      <c r="BL97" s="19" t="s">
        <v>155</v>
      </c>
      <c r="BM97" s="226" t="s">
        <v>155</v>
      </c>
    </row>
    <row r="98" s="2" customFormat="1" ht="16.5" customHeight="1">
      <c r="A98" s="40"/>
      <c r="B98" s="41"/>
      <c r="C98" s="215" t="s">
        <v>167</v>
      </c>
      <c r="D98" s="215" t="s">
        <v>151</v>
      </c>
      <c r="E98" s="216" t="s">
        <v>1843</v>
      </c>
      <c r="F98" s="217" t="s">
        <v>1844</v>
      </c>
      <c r="G98" s="218" t="s">
        <v>382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40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155</v>
      </c>
      <c r="AT98" s="226" t="s">
        <v>151</v>
      </c>
      <c r="AU98" s="226" t="s">
        <v>76</v>
      </c>
      <c r="AY98" s="19" t="s">
        <v>149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76</v>
      </c>
      <c r="BK98" s="227">
        <f>ROUND(I98*H98,2)</f>
        <v>0</v>
      </c>
      <c r="BL98" s="19" t="s">
        <v>155</v>
      </c>
      <c r="BM98" s="226" t="s">
        <v>188</v>
      </c>
    </row>
    <row r="99" s="2" customFormat="1" ht="16.5" customHeight="1">
      <c r="A99" s="40"/>
      <c r="B99" s="41"/>
      <c r="C99" s="267" t="s">
        <v>155</v>
      </c>
      <c r="D99" s="267" t="s">
        <v>246</v>
      </c>
      <c r="E99" s="268" t="s">
        <v>1845</v>
      </c>
      <c r="F99" s="269" t="s">
        <v>1846</v>
      </c>
      <c r="G99" s="270" t="s">
        <v>382</v>
      </c>
      <c r="H99" s="271">
        <v>3</v>
      </c>
      <c r="I99" s="272"/>
      <c r="J99" s="273">
        <f>ROUND(I99*H99,2)</f>
        <v>0</v>
      </c>
      <c r="K99" s="269" t="s">
        <v>19</v>
      </c>
      <c r="L99" s="274"/>
      <c r="M99" s="275" t="s">
        <v>19</v>
      </c>
      <c r="N99" s="276" t="s">
        <v>40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203</v>
      </c>
      <c r="AT99" s="226" t="s">
        <v>246</v>
      </c>
      <c r="AU99" s="226" t="s">
        <v>76</v>
      </c>
      <c r="AY99" s="19" t="s">
        <v>149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76</v>
      </c>
      <c r="BK99" s="227">
        <f>ROUND(I99*H99,2)</f>
        <v>0</v>
      </c>
      <c r="BL99" s="19" t="s">
        <v>155</v>
      </c>
      <c r="BM99" s="226" t="s">
        <v>203</v>
      </c>
    </row>
    <row r="100" s="2" customFormat="1" ht="16.5" customHeight="1">
      <c r="A100" s="40"/>
      <c r="B100" s="41"/>
      <c r="C100" s="215" t="s">
        <v>180</v>
      </c>
      <c r="D100" s="215" t="s">
        <v>151</v>
      </c>
      <c r="E100" s="216" t="s">
        <v>1847</v>
      </c>
      <c r="F100" s="217" t="s">
        <v>1848</v>
      </c>
      <c r="G100" s="218" t="s">
        <v>382</v>
      </c>
      <c r="H100" s="219">
        <v>3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40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155</v>
      </c>
      <c r="AT100" s="226" t="s">
        <v>151</v>
      </c>
      <c r="AU100" s="226" t="s">
        <v>76</v>
      </c>
      <c r="AY100" s="19" t="s">
        <v>149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76</v>
      </c>
      <c r="BK100" s="227">
        <f>ROUND(I100*H100,2)</f>
        <v>0</v>
      </c>
      <c r="BL100" s="19" t="s">
        <v>155</v>
      </c>
      <c r="BM100" s="226" t="s">
        <v>224</v>
      </c>
    </row>
    <row r="101" s="2" customFormat="1" ht="16.5" customHeight="1">
      <c r="A101" s="40"/>
      <c r="B101" s="41"/>
      <c r="C101" s="267" t="s">
        <v>188</v>
      </c>
      <c r="D101" s="267" t="s">
        <v>246</v>
      </c>
      <c r="E101" s="268" t="s">
        <v>1849</v>
      </c>
      <c r="F101" s="269" t="s">
        <v>1850</v>
      </c>
      <c r="G101" s="270" t="s">
        <v>382</v>
      </c>
      <c r="H101" s="271">
        <v>3</v>
      </c>
      <c r="I101" s="272"/>
      <c r="J101" s="273">
        <f>ROUND(I101*H101,2)</f>
        <v>0</v>
      </c>
      <c r="K101" s="269" t="s">
        <v>19</v>
      </c>
      <c r="L101" s="274"/>
      <c r="M101" s="275" t="s">
        <v>19</v>
      </c>
      <c r="N101" s="276" t="s">
        <v>40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203</v>
      </c>
      <c r="AT101" s="226" t="s">
        <v>246</v>
      </c>
      <c r="AU101" s="226" t="s">
        <v>76</v>
      </c>
      <c r="AY101" s="19" t="s">
        <v>149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76</v>
      </c>
      <c r="BK101" s="227">
        <f>ROUND(I101*H101,2)</f>
        <v>0</v>
      </c>
      <c r="BL101" s="19" t="s">
        <v>155</v>
      </c>
      <c r="BM101" s="226" t="s">
        <v>237</v>
      </c>
    </row>
    <row r="102" s="2" customFormat="1" ht="16.5" customHeight="1">
      <c r="A102" s="40"/>
      <c r="B102" s="41"/>
      <c r="C102" s="267" t="s">
        <v>196</v>
      </c>
      <c r="D102" s="267" t="s">
        <v>246</v>
      </c>
      <c r="E102" s="268" t="s">
        <v>1851</v>
      </c>
      <c r="F102" s="269" t="s">
        <v>1852</v>
      </c>
      <c r="G102" s="270" t="s">
        <v>191</v>
      </c>
      <c r="H102" s="271">
        <v>25</v>
      </c>
      <c r="I102" s="272"/>
      <c r="J102" s="273">
        <f>ROUND(I102*H102,2)</f>
        <v>0</v>
      </c>
      <c r="K102" s="269" t="s">
        <v>19</v>
      </c>
      <c r="L102" s="274"/>
      <c r="M102" s="275" t="s">
        <v>19</v>
      </c>
      <c r="N102" s="276" t="s">
        <v>40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203</v>
      </c>
      <c r="AT102" s="226" t="s">
        <v>246</v>
      </c>
      <c r="AU102" s="226" t="s">
        <v>76</v>
      </c>
      <c r="AY102" s="19" t="s">
        <v>149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76</v>
      </c>
      <c r="BK102" s="227">
        <f>ROUND(I102*H102,2)</f>
        <v>0</v>
      </c>
      <c r="BL102" s="19" t="s">
        <v>155</v>
      </c>
      <c r="BM102" s="226" t="s">
        <v>252</v>
      </c>
    </row>
    <row r="103" s="2" customFormat="1" ht="16.5" customHeight="1">
      <c r="A103" s="40"/>
      <c r="B103" s="41"/>
      <c r="C103" s="215" t="s">
        <v>203</v>
      </c>
      <c r="D103" s="215" t="s">
        <v>151</v>
      </c>
      <c r="E103" s="216" t="s">
        <v>1853</v>
      </c>
      <c r="F103" s="217" t="s">
        <v>1854</v>
      </c>
      <c r="G103" s="218" t="s">
        <v>191</v>
      </c>
      <c r="H103" s="219">
        <v>70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40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155</v>
      </c>
      <c r="AT103" s="226" t="s">
        <v>151</v>
      </c>
      <c r="AU103" s="226" t="s">
        <v>76</v>
      </c>
      <c r="AY103" s="19" t="s">
        <v>149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76</v>
      </c>
      <c r="BK103" s="227">
        <f>ROUND(I103*H103,2)</f>
        <v>0</v>
      </c>
      <c r="BL103" s="19" t="s">
        <v>155</v>
      </c>
      <c r="BM103" s="226" t="s">
        <v>262</v>
      </c>
    </row>
    <row r="104" s="2" customFormat="1" ht="16.5" customHeight="1">
      <c r="A104" s="40"/>
      <c r="B104" s="41"/>
      <c r="C104" s="267" t="s">
        <v>211</v>
      </c>
      <c r="D104" s="267" t="s">
        <v>246</v>
      </c>
      <c r="E104" s="268" t="s">
        <v>1855</v>
      </c>
      <c r="F104" s="269" t="s">
        <v>1856</v>
      </c>
      <c r="G104" s="270" t="s">
        <v>191</v>
      </c>
      <c r="H104" s="271">
        <v>70</v>
      </c>
      <c r="I104" s="272"/>
      <c r="J104" s="273">
        <f>ROUND(I104*H104,2)</f>
        <v>0</v>
      </c>
      <c r="K104" s="269" t="s">
        <v>19</v>
      </c>
      <c r="L104" s="274"/>
      <c r="M104" s="275" t="s">
        <v>19</v>
      </c>
      <c r="N104" s="276" t="s">
        <v>40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203</v>
      </c>
      <c r="AT104" s="226" t="s">
        <v>246</v>
      </c>
      <c r="AU104" s="226" t="s">
        <v>76</v>
      </c>
      <c r="AY104" s="19" t="s">
        <v>149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76</v>
      </c>
      <c r="BK104" s="227">
        <f>ROUND(I104*H104,2)</f>
        <v>0</v>
      </c>
      <c r="BL104" s="19" t="s">
        <v>155</v>
      </c>
      <c r="BM104" s="226" t="s">
        <v>273</v>
      </c>
    </row>
    <row r="105" s="2" customFormat="1" ht="16.5" customHeight="1">
      <c r="A105" s="40"/>
      <c r="B105" s="41"/>
      <c r="C105" s="215" t="s">
        <v>224</v>
      </c>
      <c r="D105" s="215" t="s">
        <v>151</v>
      </c>
      <c r="E105" s="216" t="s">
        <v>1857</v>
      </c>
      <c r="F105" s="217" t="s">
        <v>1858</v>
      </c>
      <c r="G105" s="218" t="s">
        <v>191</v>
      </c>
      <c r="H105" s="219">
        <v>15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40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155</v>
      </c>
      <c r="AT105" s="226" t="s">
        <v>151</v>
      </c>
      <c r="AU105" s="226" t="s">
        <v>76</v>
      </c>
      <c r="AY105" s="19" t="s">
        <v>149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76</v>
      </c>
      <c r="BK105" s="227">
        <f>ROUND(I105*H105,2)</f>
        <v>0</v>
      </c>
      <c r="BL105" s="19" t="s">
        <v>155</v>
      </c>
      <c r="BM105" s="226" t="s">
        <v>287</v>
      </c>
    </row>
    <row r="106" s="2" customFormat="1" ht="16.5" customHeight="1">
      <c r="A106" s="40"/>
      <c r="B106" s="41"/>
      <c r="C106" s="267" t="s">
        <v>233</v>
      </c>
      <c r="D106" s="267" t="s">
        <v>246</v>
      </c>
      <c r="E106" s="268" t="s">
        <v>1859</v>
      </c>
      <c r="F106" s="269" t="s">
        <v>1860</v>
      </c>
      <c r="G106" s="270" t="s">
        <v>191</v>
      </c>
      <c r="H106" s="271">
        <v>15</v>
      </c>
      <c r="I106" s="272"/>
      <c r="J106" s="273">
        <f>ROUND(I106*H106,2)</f>
        <v>0</v>
      </c>
      <c r="K106" s="269" t="s">
        <v>19</v>
      </c>
      <c r="L106" s="274"/>
      <c r="M106" s="275" t="s">
        <v>19</v>
      </c>
      <c r="N106" s="276" t="s">
        <v>40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203</v>
      </c>
      <c r="AT106" s="226" t="s">
        <v>246</v>
      </c>
      <c r="AU106" s="226" t="s">
        <v>76</v>
      </c>
      <c r="AY106" s="19" t="s">
        <v>149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76</v>
      </c>
      <c r="BK106" s="227">
        <f>ROUND(I106*H106,2)</f>
        <v>0</v>
      </c>
      <c r="BL106" s="19" t="s">
        <v>155</v>
      </c>
      <c r="BM106" s="226" t="s">
        <v>298</v>
      </c>
    </row>
    <row r="107" s="2" customFormat="1" ht="16.5" customHeight="1">
      <c r="A107" s="40"/>
      <c r="B107" s="41"/>
      <c r="C107" s="215" t="s">
        <v>237</v>
      </c>
      <c r="D107" s="215" t="s">
        <v>151</v>
      </c>
      <c r="E107" s="216" t="s">
        <v>1861</v>
      </c>
      <c r="F107" s="217" t="s">
        <v>1862</v>
      </c>
      <c r="G107" s="218" t="s">
        <v>191</v>
      </c>
      <c r="H107" s="219">
        <v>75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40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155</v>
      </c>
      <c r="AT107" s="226" t="s">
        <v>151</v>
      </c>
      <c r="AU107" s="226" t="s">
        <v>76</v>
      </c>
      <c r="AY107" s="19" t="s">
        <v>149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76</v>
      </c>
      <c r="BK107" s="227">
        <f>ROUND(I107*H107,2)</f>
        <v>0</v>
      </c>
      <c r="BL107" s="19" t="s">
        <v>155</v>
      </c>
      <c r="BM107" s="226" t="s">
        <v>308</v>
      </c>
    </row>
    <row r="108" s="2" customFormat="1" ht="16.5" customHeight="1">
      <c r="A108" s="40"/>
      <c r="B108" s="41"/>
      <c r="C108" s="267" t="s">
        <v>245</v>
      </c>
      <c r="D108" s="267" t="s">
        <v>246</v>
      </c>
      <c r="E108" s="268" t="s">
        <v>1863</v>
      </c>
      <c r="F108" s="269" t="s">
        <v>1864</v>
      </c>
      <c r="G108" s="270" t="s">
        <v>270</v>
      </c>
      <c r="H108" s="271">
        <v>46.5</v>
      </c>
      <c r="I108" s="272"/>
      <c r="J108" s="273">
        <f>ROUND(I108*H108,2)</f>
        <v>0</v>
      </c>
      <c r="K108" s="269" t="s">
        <v>19</v>
      </c>
      <c r="L108" s="274"/>
      <c r="M108" s="275" t="s">
        <v>19</v>
      </c>
      <c r="N108" s="276" t="s">
        <v>40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203</v>
      </c>
      <c r="AT108" s="226" t="s">
        <v>246</v>
      </c>
      <c r="AU108" s="226" t="s">
        <v>76</v>
      </c>
      <c r="AY108" s="19" t="s">
        <v>149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76</v>
      </c>
      <c r="BK108" s="227">
        <f>ROUND(I108*H108,2)</f>
        <v>0</v>
      </c>
      <c r="BL108" s="19" t="s">
        <v>155</v>
      </c>
      <c r="BM108" s="226" t="s">
        <v>318</v>
      </c>
    </row>
    <row r="109" s="2" customFormat="1" ht="16.5" customHeight="1">
      <c r="A109" s="40"/>
      <c r="B109" s="41"/>
      <c r="C109" s="215" t="s">
        <v>252</v>
      </c>
      <c r="D109" s="215" t="s">
        <v>151</v>
      </c>
      <c r="E109" s="216" t="s">
        <v>1865</v>
      </c>
      <c r="F109" s="217" t="s">
        <v>1866</v>
      </c>
      <c r="G109" s="218" t="s">
        <v>382</v>
      </c>
      <c r="H109" s="219">
        <v>11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40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155</v>
      </c>
      <c r="AT109" s="226" t="s">
        <v>151</v>
      </c>
      <c r="AU109" s="226" t="s">
        <v>76</v>
      </c>
      <c r="AY109" s="19" t="s">
        <v>149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76</v>
      </c>
      <c r="BK109" s="227">
        <f>ROUND(I109*H109,2)</f>
        <v>0</v>
      </c>
      <c r="BL109" s="19" t="s">
        <v>155</v>
      </c>
      <c r="BM109" s="226" t="s">
        <v>328</v>
      </c>
    </row>
    <row r="110" s="2" customFormat="1" ht="16.5" customHeight="1">
      <c r="A110" s="40"/>
      <c r="B110" s="41"/>
      <c r="C110" s="267" t="s">
        <v>8</v>
      </c>
      <c r="D110" s="267" t="s">
        <v>246</v>
      </c>
      <c r="E110" s="268" t="s">
        <v>1867</v>
      </c>
      <c r="F110" s="269" t="s">
        <v>1868</v>
      </c>
      <c r="G110" s="270" t="s">
        <v>382</v>
      </c>
      <c r="H110" s="271">
        <v>8</v>
      </c>
      <c r="I110" s="272"/>
      <c r="J110" s="273">
        <f>ROUND(I110*H110,2)</f>
        <v>0</v>
      </c>
      <c r="K110" s="269" t="s">
        <v>19</v>
      </c>
      <c r="L110" s="274"/>
      <c r="M110" s="275" t="s">
        <v>19</v>
      </c>
      <c r="N110" s="276" t="s">
        <v>40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203</v>
      </c>
      <c r="AT110" s="226" t="s">
        <v>246</v>
      </c>
      <c r="AU110" s="226" t="s">
        <v>76</v>
      </c>
      <c r="AY110" s="19" t="s">
        <v>149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76</v>
      </c>
      <c r="BK110" s="227">
        <f>ROUND(I110*H110,2)</f>
        <v>0</v>
      </c>
      <c r="BL110" s="19" t="s">
        <v>155</v>
      </c>
      <c r="BM110" s="226" t="s">
        <v>338</v>
      </c>
    </row>
    <row r="111" s="2" customFormat="1" ht="16.5" customHeight="1">
      <c r="A111" s="40"/>
      <c r="B111" s="41"/>
      <c r="C111" s="267" t="s">
        <v>262</v>
      </c>
      <c r="D111" s="267" t="s">
        <v>246</v>
      </c>
      <c r="E111" s="268" t="s">
        <v>1869</v>
      </c>
      <c r="F111" s="269" t="s">
        <v>1870</v>
      </c>
      <c r="G111" s="270" t="s">
        <v>382</v>
      </c>
      <c r="H111" s="271">
        <v>3</v>
      </c>
      <c r="I111" s="272"/>
      <c r="J111" s="273">
        <f>ROUND(I111*H111,2)</f>
        <v>0</v>
      </c>
      <c r="K111" s="269" t="s">
        <v>19</v>
      </c>
      <c r="L111" s="274"/>
      <c r="M111" s="275" t="s">
        <v>19</v>
      </c>
      <c r="N111" s="276" t="s">
        <v>40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203</v>
      </c>
      <c r="AT111" s="226" t="s">
        <v>246</v>
      </c>
      <c r="AU111" s="226" t="s">
        <v>76</v>
      </c>
      <c r="AY111" s="19" t="s">
        <v>149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76</v>
      </c>
      <c r="BK111" s="227">
        <f>ROUND(I111*H111,2)</f>
        <v>0</v>
      </c>
      <c r="BL111" s="19" t="s">
        <v>155</v>
      </c>
      <c r="BM111" s="226" t="s">
        <v>349</v>
      </c>
    </row>
    <row r="112" s="2" customFormat="1" ht="16.5" customHeight="1">
      <c r="A112" s="40"/>
      <c r="B112" s="41"/>
      <c r="C112" s="215" t="s">
        <v>267</v>
      </c>
      <c r="D112" s="215" t="s">
        <v>151</v>
      </c>
      <c r="E112" s="216" t="s">
        <v>1871</v>
      </c>
      <c r="F112" s="217" t="s">
        <v>1872</v>
      </c>
      <c r="G112" s="218" t="s">
        <v>191</v>
      </c>
      <c r="H112" s="219">
        <v>70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40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155</v>
      </c>
      <c r="AT112" s="226" t="s">
        <v>151</v>
      </c>
      <c r="AU112" s="226" t="s">
        <v>76</v>
      </c>
      <c r="AY112" s="19" t="s">
        <v>149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76</v>
      </c>
      <c r="BK112" s="227">
        <f>ROUND(I112*H112,2)</f>
        <v>0</v>
      </c>
      <c r="BL112" s="19" t="s">
        <v>155</v>
      </c>
      <c r="BM112" s="226" t="s">
        <v>359</v>
      </c>
    </row>
    <row r="113" s="2" customFormat="1" ht="16.5" customHeight="1">
      <c r="A113" s="40"/>
      <c r="B113" s="41"/>
      <c r="C113" s="267" t="s">
        <v>273</v>
      </c>
      <c r="D113" s="267" t="s">
        <v>246</v>
      </c>
      <c r="E113" s="268" t="s">
        <v>1873</v>
      </c>
      <c r="F113" s="269" t="s">
        <v>1874</v>
      </c>
      <c r="G113" s="270" t="s">
        <v>191</v>
      </c>
      <c r="H113" s="271">
        <v>70</v>
      </c>
      <c r="I113" s="272"/>
      <c r="J113" s="273">
        <f>ROUND(I113*H113,2)</f>
        <v>0</v>
      </c>
      <c r="K113" s="269" t="s">
        <v>19</v>
      </c>
      <c r="L113" s="274"/>
      <c r="M113" s="275" t="s">
        <v>19</v>
      </c>
      <c r="N113" s="276" t="s">
        <v>40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203</v>
      </c>
      <c r="AT113" s="226" t="s">
        <v>246</v>
      </c>
      <c r="AU113" s="226" t="s">
        <v>76</v>
      </c>
      <c r="AY113" s="19" t="s">
        <v>149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76</v>
      </c>
      <c r="BK113" s="227">
        <f>ROUND(I113*H113,2)</f>
        <v>0</v>
      </c>
      <c r="BL113" s="19" t="s">
        <v>155</v>
      </c>
      <c r="BM113" s="226" t="s">
        <v>370</v>
      </c>
    </row>
    <row r="114" s="2" customFormat="1" ht="16.5" customHeight="1">
      <c r="A114" s="40"/>
      <c r="B114" s="41"/>
      <c r="C114" s="215" t="s">
        <v>282</v>
      </c>
      <c r="D114" s="215" t="s">
        <v>151</v>
      </c>
      <c r="E114" s="216" t="s">
        <v>1879</v>
      </c>
      <c r="F114" s="217" t="s">
        <v>1880</v>
      </c>
      <c r="G114" s="218" t="s">
        <v>382</v>
      </c>
      <c r="H114" s="219">
        <v>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40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155</v>
      </c>
      <c r="AT114" s="226" t="s">
        <v>151</v>
      </c>
      <c r="AU114" s="226" t="s">
        <v>76</v>
      </c>
      <c r="AY114" s="19" t="s">
        <v>149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76</v>
      </c>
      <c r="BK114" s="227">
        <f>ROUND(I114*H114,2)</f>
        <v>0</v>
      </c>
      <c r="BL114" s="19" t="s">
        <v>155</v>
      </c>
      <c r="BM114" s="226" t="s">
        <v>379</v>
      </c>
    </row>
    <row r="115" s="2" customFormat="1" ht="16.5" customHeight="1">
      <c r="A115" s="40"/>
      <c r="B115" s="41"/>
      <c r="C115" s="215" t="s">
        <v>287</v>
      </c>
      <c r="D115" s="215" t="s">
        <v>151</v>
      </c>
      <c r="E115" s="216" t="s">
        <v>1883</v>
      </c>
      <c r="F115" s="217" t="s">
        <v>1884</v>
      </c>
      <c r="G115" s="218" t="s">
        <v>382</v>
      </c>
      <c r="H115" s="219">
        <v>18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40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155</v>
      </c>
      <c r="AT115" s="226" t="s">
        <v>151</v>
      </c>
      <c r="AU115" s="226" t="s">
        <v>76</v>
      </c>
      <c r="AY115" s="19" t="s">
        <v>149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76</v>
      </c>
      <c r="BK115" s="227">
        <f>ROUND(I115*H115,2)</f>
        <v>0</v>
      </c>
      <c r="BL115" s="19" t="s">
        <v>155</v>
      </c>
      <c r="BM115" s="226" t="s">
        <v>391</v>
      </c>
    </row>
    <row r="116" s="2" customFormat="1" ht="16.5" customHeight="1">
      <c r="A116" s="40"/>
      <c r="B116" s="41"/>
      <c r="C116" s="215" t="s">
        <v>7</v>
      </c>
      <c r="D116" s="215" t="s">
        <v>151</v>
      </c>
      <c r="E116" s="216" t="s">
        <v>1885</v>
      </c>
      <c r="F116" s="217" t="s">
        <v>1886</v>
      </c>
      <c r="G116" s="218" t="s">
        <v>382</v>
      </c>
      <c r="H116" s="219">
        <v>24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40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155</v>
      </c>
      <c r="AT116" s="226" t="s">
        <v>151</v>
      </c>
      <c r="AU116" s="226" t="s">
        <v>76</v>
      </c>
      <c r="AY116" s="19" t="s">
        <v>149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76</v>
      </c>
      <c r="BK116" s="227">
        <f>ROUND(I116*H116,2)</f>
        <v>0</v>
      </c>
      <c r="BL116" s="19" t="s">
        <v>155</v>
      </c>
      <c r="BM116" s="226" t="s">
        <v>401</v>
      </c>
    </row>
    <row r="117" s="2" customFormat="1" ht="16.5" customHeight="1">
      <c r="A117" s="40"/>
      <c r="B117" s="41"/>
      <c r="C117" s="215" t="s">
        <v>298</v>
      </c>
      <c r="D117" s="215" t="s">
        <v>151</v>
      </c>
      <c r="E117" s="216" t="s">
        <v>1889</v>
      </c>
      <c r="F117" s="217" t="s">
        <v>1890</v>
      </c>
      <c r="G117" s="218" t="s">
        <v>382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40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155</v>
      </c>
      <c r="AT117" s="226" t="s">
        <v>151</v>
      </c>
      <c r="AU117" s="226" t="s">
        <v>76</v>
      </c>
      <c r="AY117" s="19" t="s">
        <v>149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76</v>
      </c>
      <c r="BK117" s="227">
        <f>ROUND(I117*H117,2)</f>
        <v>0</v>
      </c>
      <c r="BL117" s="19" t="s">
        <v>155</v>
      </c>
      <c r="BM117" s="226" t="s">
        <v>409</v>
      </c>
    </row>
    <row r="118" s="2" customFormat="1" ht="16.5" customHeight="1">
      <c r="A118" s="40"/>
      <c r="B118" s="41"/>
      <c r="C118" s="267" t="s">
        <v>303</v>
      </c>
      <c r="D118" s="267" t="s">
        <v>246</v>
      </c>
      <c r="E118" s="268" t="s">
        <v>1891</v>
      </c>
      <c r="F118" s="269" t="s">
        <v>1892</v>
      </c>
      <c r="G118" s="270" t="s">
        <v>382</v>
      </c>
      <c r="H118" s="271">
        <v>2</v>
      </c>
      <c r="I118" s="272"/>
      <c r="J118" s="273">
        <f>ROUND(I118*H118,2)</f>
        <v>0</v>
      </c>
      <c r="K118" s="269" t="s">
        <v>19</v>
      </c>
      <c r="L118" s="274"/>
      <c r="M118" s="275" t="s">
        <v>19</v>
      </c>
      <c r="N118" s="276" t="s">
        <v>40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203</v>
      </c>
      <c r="AT118" s="226" t="s">
        <v>246</v>
      </c>
      <c r="AU118" s="226" t="s">
        <v>76</v>
      </c>
      <c r="AY118" s="19" t="s">
        <v>149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76</v>
      </c>
      <c r="BK118" s="227">
        <f>ROUND(I118*H118,2)</f>
        <v>0</v>
      </c>
      <c r="BL118" s="19" t="s">
        <v>155</v>
      </c>
      <c r="BM118" s="226" t="s">
        <v>418</v>
      </c>
    </row>
    <row r="119" s="12" customFormat="1" ht="25.92" customHeight="1">
      <c r="A119" s="12"/>
      <c r="B119" s="199"/>
      <c r="C119" s="200"/>
      <c r="D119" s="201" t="s">
        <v>68</v>
      </c>
      <c r="E119" s="202" t="s">
        <v>1897</v>
      </c>
      <c r="F119" s="202" t="s">
        <v>1898</v>
      </c>
      <c r="G119" s="200"/>
      <c r="H119" s="200"/>
      <c r="I119" s="203"/>
      <c r="J119" s="20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76</v>
      </c>
      <c r="AT119" s="211" t="s">
        <v>68</v>
      </c>
      <c r="AU119" s="211" t="s">
        <v>69</v>
      </c>
      <c r="AY119" s="210" t="s">
        <v>149</v>
      </c>
      <c r="BK119" s="212">
        <f>SUM(BK120:BK121)</f>
        <v>0</v>
      </c>
    </row>
    <row r="120" s="2" customFormat="1" ht="16.5" customHeight="1">
      <c r="A120" s="40"/>
      <c r="B120" s="41"/>
      <c r="C120" s="215" t="s">
        <v>308</v>
      </c>
      <c r="D120" s="215" t="s">
        <v>151</v>
      </c>
      <c r="E120" s="216" t="s">
        <v>1899</v>
      </c>
      <c r="F120" s="217" t="s">
        <v>1900</v>
      </c>
      <c r="G120" s="218" t="s">
        <v>1901</v>
      </c>
      <c r="H120" s="219">
        <v>3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40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155</v>
      </c>
      <c r="AT120" s="226" t="s">
        <v>151</v>
      </c>
      <c r="AU120" s="226" t="s">
        <v>76</v>
      </c>
      <c r="AY120" s="19" t="s">
        <v>149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76</v>
      </c>
      <c r="BK120" s="227">
        <f>ROUND(I120*H120,2)</f>
        <v>0</v>
      </c>
      <c r="BL120" s="19" t="s">
        <v>155</v>
      </c>
      <c r="BM120" s="226" t="s">
        <v>427</v>
      </c>
    </row>
    <row r="121" s="2" customFormat="1" ht="16.5" customHeight="1">
      <c r="A121" s="40"/>
      <c r="B121" s="41"/>
      <c r="C121" s="215" t="s">
        <v>313</v>
      </c>
      <c r="D121" s="215" t="s">
        <v>151</v>
      </c>
      <c r="E121" s="216" t="s">
        <v>1902</v>
      </c>
      <c r="F121" s="217" t="s">
        <v>1321</v>
      </c>
      <c r="G121" s="218" t="s">
        <v>382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40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155</v>
      </c>
      <c r="AT121" s="226" t="s">
        <v>151</v>
      </c>
      <c r="AU121" s="226" t="s">
        <v>76</v>
      </c>
      <c r="AY121" s="19" t="s">
        <v>149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76</v>
      </c>
      <c r="BK121" s="227">
        <f>ROUND(I121*H121,2)</f>
        <v>0</v>
      </c>
      <c r="BL121" s="19" t="s">
        <v>155</v>
      </c>
      <c r="BM121" s="226" t="s">
        <v>436</v>
      </c>
    </row>
    <row r="122" s="12" customFormat="1" ht="25.92" customHeight="1">
      <c r="A122" s="12"/>
      <c r="B122" s="199"/>
      <c r="C122" s="200"/>
      <c r="D122" s="201" t="s">
        <v>68</v>
      </c>
      <c r="E122" s="202" t="s">
        <v>1903</v>
      </c>
      <c r="F122" s="202" t="s">
        <v>1904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SUM(P123:P136)</f>
        <v>0</v>
      </c>
      <c r="Q122" s="207"/>
      <c r="R122" s="208">
        <f>SUM(R123:R136)</f>
        <v>0</v>
      </c>
      <c r="S122" s="207"/>
      <c r="T122" s="209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76</v>
      </c>
      <c r="AT122" s="211" t="s">
        <v>68</v>
      </c>
      <c r="AU122" s="211" t="s">
        <v>69</v>
      </c>
      <c r="AY122" s="210" t="s">
        <v>149</v>
      </c>
      <c r="BK122" s="212">
        <f>SUM(BK123:BK136)</f>
        <v>0</v>
      </c>
    </row>
    <row r="123" s="2" customFormat="1" ht="16.5" customHeight="1">
      <c r="A123" s="40"/>
      <c r="B123" s="41"/>
      <c r="C123" s="215" t="s">
        <v>318</v>
      </c>
      <c r="D123" s="215" t="s">
        <v>151</v>
      </c>
      <c r="E123" s="216" t="s">
        <v>1905</v>
      </c>
      <c r="F123" s="217" t="s">
        <v>1906</v>
      </c>
      <c r="G123" s="218" t="s">
        <v>107</v>
      </c>
      <c r="H123" s="219">
        <v>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40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155</v>
      </c>
      <c r="AT123" s="226" t="s">
        <v>151</v>
      </c>
      <c r="AU123" s="226" t="s">
        <v>76</v>
      </c>
      <c r="AY123" s="19" t="s">
        <v>149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76</v>
      </c>
      <c r="BK123" s="227">
        <f>ROUND(I123*H123,2)</f>
        <v>0</v>
      </c>
      <c r="BL123" s="19" t="s">
        <v>155</v>
      </c>
      <c r="BM123" s="226" t="s">
        <v>444</v>
      </c>
    </row>
    <row r="124" s="2" customFormat="1" ht="16.5" customHeight="1">
      <c r="A124" s="40"/>
      <c r="B124" s="41"/>
      <c r="C124" s="215" t="s">
        <v>323</v>
      </c>
      <c r="D124" s="215" t="s">
        <v>151</v>
      </c>
      <c r="E124" s="216" t="s">
        <v>1907</v>
      </c>
      <c r="F124" s="217" t="s">
        <v>1908</v>
      </c>
      <c r="G124" s="218" t="s">
        <v>382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40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155</v>
      </c>
      <c r="AT124" s="226" t="s">
        <v>151</v>
      </c>
      <c r="AU124" s="226" t="s">
        <v>76</v>
      </c>
      <c r="AY124" s="19" t="s">
        <v>149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76</v>
      </c>
      <c r="BK124" s="227">
        <f>ROUND(I124*H124,2)</f>
        <v>0</v>
      </c>
      <c r="BL124" s="19" t="s">
        <v>155</v>
      </c>
      <c r="BM124" s="226" t="s">
        <v>454</v>
      </c>
    </row>
    <row r="125" s="2" customFormat="1" ht="16.5" customHeight="1">
      <c r="A125" s="40"/>
      <c r="B125" s="41"/>
      <c r="C125" s="267" t="s">
        <v>328</v>
      </c>
      <c r="D125" s="267" t="s">
        <v>246</v>
      </c>
      <c r="E125" s="268" t="s">
        <v>1909</v>
      </c>
      <c r="F125" s="269" t="s">
        <v>1910</v>
      </c>
      <c r="G125" s="270" t="s">
        <v>382</v>
      </c>
      <c r="H125" s="271">
        <v>3</v>
      </c>
      <c r="I125" s="272"/>
      <c r="J125" s="273">
        <f>ROUND(I125*H125,2)</f>
        <v>0</v>
      </c>
      <c r="K125" s="269" t="s">
        <v>19</v>
      </c>
      <c r="L125" s="274"/>
      <c r="M125" s="275" t="s">
        <v>19</v>
      </c>
      <c r="N125" s="276" t="s">
        <v>40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203</v>
      </c>
      <c r="AT125" s="226" t="s">
        <v>246</v>
      </c>
      <c r="AU125" s="226" t="s">
        <v>76</v>
      </c>
      <c r="AY125" s="19" t="s">
        <v>149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76</v>
      </c>
      <c r="BK125" s="227">
        <f>ROUND(I125*H125,2)</f>
        <v>0</v>
      </c>
      <c r="BL125" s="19" t="s">
        <v>155</v>
      </c>
      <c r="BM125" s="226" t="s">
        <v>465</v>
      </c>
    </row>
    <row r="126" s="2" customFormat="1" ht="16.5" customHeight="1">
      <c r="A126" s="40"/>
      <c r="B126" s="41"/>
      <c r="C126" s="267" t="s">
        <v>333</v>
      </c>
      <c r="D126" s="267" t="s">
        <v>246</v>
      </c>
      <c r="E126" s="268" t="s">
        <v>1911</v>
      </c>
      <c r="F126" s="269" t="s">
        <v>1912</v>
      </c>
      <c r="G126" s="270" t="s">
        <v>107</v>
      </c>
      <c r="H126" s="271">
        <v>1.5</v>
      </c>
      <c r="I126" s="272"/>
      <c r="J126" s="273">
        <f>ROUND(I126*H126,2)</f>
        <v>0</v>
      </c>
      <c r="K126" s="269" t="s">
        <v>19</v>
      </c>
      <c r="L126" s="274"/>
      <c r="M126" s="275" t="s">
        <v>19</v>
      </c>
      <c r="N126" s="276" t="s">
        <v>40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203</v>
      </c>
      <c r="AT126" s="226" t="s">
        <v>246</v>
      </c>
      <c r="AU126" s="226" t="s">
        <v>76</v>
      </c>
      <c r="AY126" s="19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76</v>
      </c>
      <c r="BK126" s="227">
        <f>ROUND(I126*H126,2)</f>
        <v>0</v>
      </c>
      <c r="BL126" s="19" t="s">
        <v>155</v>
      </c>
      <c r="BM126" s="226" t="s">
        <v>474</v>
      </c>
    </row>
    <row r="127" s="2" customFormat="1" ht="16.5" customHeight="1">
      <c r="A127" s="40"/>
      <c r="B127" s="41"/>
      <c r="C127" s="267" t="s">
        <v>338</v>
      </c>
      <c r="D127" s="267" t="s">
        <v>246</v>
      </c>
      <c r="E127" s="268" t="s">
        <v>1913</v>
      </c>
      <c r="F127" s="269" t="s">
        <v>1914</v>
      </c>
      <c r="G127" s="270" t="s">
        <v>249</v>
      </c>
      <c r="H127" s="271">
        <v>3</v>
      </c>
      <c r="I127" s="272"/>
      <c r="J127" s="273">
        <f>ROUND(I127*H127,2)</f>
        <v>0</v>
      </c>
      <c r="K127" s="269" t="s">
        <v>19</v>
      </c>
      <c r="L127" s="274"/>
      <c r="M127" s="275" t="s">
        <v>19</v>
      </c>
      <c r="N127" s="276" t="s">
        <v>40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203</v>
      </c>
      <c r="AT127" s="226" t="s">
        <v>246</v>
      </c>
      <c r="AU127" s="226" t="s">
        <v>76</v>
      </c>
      <c r="AY127" s="19" t="s">
        <v>149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76</v>
      </c>
      <c r="BK127" s="227">
        <f>ROUND(I127*H127,2)</f>
        <v>0</v>
      </c>
      <c r="BL127" s="19" t="s">
        <v>155</v>
      </c>
      <c r="BM127" s="226" t="s">
        <v>482</v>
      </c>
    </row>
    <row r="128" s="2" customFormat="1" ht="16.5" customHeight="1">
      <c r="A128" s="40"/>
      <c r="B128" s="41"/>
      <c r="C128" s="215" t="s">
        <v>344</v>
      </c>
      <c r="D128" s="215" t="s">
        <v>151</v>
      </c>
      <c r="E128" s="216" t="s">
        <v>1915</v>
      </c>
      <c r="F128" s="217" t="s">
        <v>1916</v>
      </c>
      <c r="G128" s="218" t="s">
        <v>191</v>
      </c>
      <c r="H128" s="219">
        <v>60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40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155</v>
      </c>
      <c r="AT128" s="226" t="s">
        <v>151</v>
      </c>
      <c r="AU128" s="226" t="s">
        <v>76</v>
      </c>
      <c r="AY128" s="19" t="s">
        <v>149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76</v>
      </c>
      <c r="BK128" s="227">
        <f>ROUND(I128*H128,2)</f>
        <v>0</v>
      </c>
      <c r="BL128" s="19" t="s">
        <v>155</v>
      </c>
      <c r="BM128" s="226" t="s">
        <v>492</v>
      </c>
    </row>
    <row r="129" s="2" customFormat="1" ht="16.5" customHeight="1">
      <c r="A129" s="40"/>
      <c r="B129" s="41"/>
      <c r="C129" s="215" t="s">
        <v>349</v>
      </c>
      <c r="D129" s="215" t="s">
        <v>151</v>
      </c>
      <c r="E129" s="216" t="s">
        <v>1917</v>
      </c>
      <c r="F129" s="217" t="s">
        <v>1918</v>
      </c>
      <c r="G129" s="218" t="s">
        <v>191</v>
      </c>
      <c r="H129" s="219">
        <v>10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40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155</v>
      </c>
      <c r="AT129" s="226" t="s">
        <v>151</v>
      </c>
      <c r="AU129" s="226" t="s">
        <v>76</v>
      </c>
      <c r="AY129" s="19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76</v>
      </c>
      <c r="BK129" s="227">
        <f>ROUND(I129*H129,2)</f>
        <v>0</v>
      </c>
      <c r="BL129" s="19" t="s">
        <v>155</v>
      </c>
      <c r="BM129" s="226" t="s">
        <v>504</v>
      </c>
    </row>
    <row r="130" s="2" customFormat="1" ht="16.5" customHeight="1">
      <c r="A130" s="40"/>
      <c r="B130" s="41"/>
      <c r="C130" s="215" t="s">
        <v>278</v>
      </c>
      <c r="D130" s="215" t="s">
        <v>151</v>
      </c>
      <c r="E130" s="216" t="s">
        <v>1919</v>
      </c>
      <c r="F130" s="217" t="s">
        <v>1920</v>
      </c>
      <c r="G130" s="218" t="s">
        <v>191</v>
      </c>
      <c r="H130" s="219">
        <v>70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40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155</v>
      </c>
      <c r="AT130" s="226" t="s">
        <v>151</v>
      </c>
      <c r="AU130" s="226" t="s">
        <v>76</v>
      </c>
      <c r="AY130" s="19" t="s">
        <v>149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76</v>
      </c>
      <c r="BK130" s="227">
        <f>ROUND(I130*H130,2)</f>
        <v>0</v>
      </c>
      <c r="BL130" s="19" t="s">
        <v>155</v>
      </c>
      <c r="BM130" s="226" t="s">
        <v>513</v>
      </c>
    </row>
    <row r="131" s="2" customFormat="1" ht="16.5" customHeight="1">
      <c r="A131" s="40"/>
      <c r="B131" s="41"/>
      <c r="C131" s="267" t="s">
        <v>359</v>
      </c>
      <c r="D131" s="267" t="s">
        <v>246</v>
      </c>
      <c r="E131" s="268" t="s">
        <v>1921</v>
      </c>
      <c r="F131" s="269" t="s">
        <v>1922</v>
      </c>
      <c r="G131" s="270" t="s">
        <v>191</v>
      </c>
      <c r="H131" s="271">
        <v>69.998999999999995</v>
      </c>
      <c r="I131" s="272"/>
      <c r="J131" s="273">
        <f>ROUND(I131*H131,2)</f>
        <v>0</v>
      </c>
      <c r="K131" s="269" t="s">
        <v>19</v>
      </c>
      <c r="L131" s="274"/>
      <c r="M131" s="275" t="s">
        <v>19</v>
      </c>
      <c r="N131" s="276" t="s">
        <v>40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203</v>
      </c>
      <c r="AT131" s="226" t="s">
        <v>246</v>
      </c>
      <c r="AU131" s="226" t="s">
        <v>76</v>
      </c>
      <c r="AY131" s="19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76</v>
      </c>
      <c r="BK131" s="227">
        <f>ROUND(I131*H131,2)</f>
        <v>0</v>
      </c>
      <c r="BL131" s="19" t="s">
        <v>155</v>
      </c>
      <c r="BM131" s="226" t="s">
        <v>523</v>
      </c>
    </row>
    <row r="132" s="2" customFormat="1" ht="16.5" customHeight="1">
      <c r="A132" s="40"/>
      <c r="B132" s="41"/>
      <c r="C132" s="215" t="s">
        <v>364</v>
      </c>
      <c r="D132" s="215" t="s">
        <v>151</v>
      </c>
      <c r="E132" s="216" t="s">
        <v>1923</v>
      </c>
      <c r="F132" s="217" t="s">
        <v>1924</v>
      </c>
      <c r="G132" s="218" t="s">
        <v>191</v>
      </c>
      <c r="H132" s="219">
        <v>60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40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155</v>
      </c>
      <c r="AT132" s="226" t="s">
        <v>151</v>
      </c>
      <c r="AU132" s="226" t="s">
        <v>76</v>
      </c>
      <c r="AY132" s="19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76</v>
      </c>
      <c r="BK132" s="227">
        <f>ROUND(I132*H132,2)</f>
        <v>0</v>
      </c>
      <c r="BL132" s="19" t="s">
        <v>155</v>
      </c>
      <c r="BM132" s="226" t="s">
        <v>535</v>
      </c>
    </row>
    <row r="133" s="2" customFormat="1" ht="16.5" customHeight="1">
      <c r="A133" s="40"/>
      <c r="B133" s="41"/>
      <c r="C133" s="215" t="s">
        <v>370</v>
      </c>
      <c r="D133" s="215" t="s">
        <v>151</v>
      </c>
      <c r="E133" s="216" t="s">
        <v>1925</v>
      </c>
      <c r="F133" s="217" t="s">
        <v>1926</v>
      </c>
      <c r="G133" s="218" t="s">
        <v>191</v>
      </c>
      <c r="H133" s="219">
        <v>10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40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155</v>
      </c>
      <c r="AT133" s="226" t="s">
        <v>151</v>
      </c>
      <c r="AU133" s="226" t="s">
        <v>76</v>
      </c>
      <c r="AY133" s="19" t="s">
        <v>149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76</v>
      </c>
      <c r="BK133" s="227">
        <f>ROUND(I133*H133,2)</f>
        <v>0</v>
      </c>
      <c r="BL133" s="19" t="s">
        <v>155</v>
      </c>
      <c r="BM133" s="226" t="s">
        <v>546</v>
      </c>
    </row>
    <row r="134" s="2" customFormat="1" ht="16.5" customHeight="1">
      <c r="A134" s="40"/>
      <c r="B134" s="41"/>
      <c r="C134" s="215" t="s">
        <v>374</v>
      </c>
      <c r="D134" s="215" t="s">
        <v>151</v>
      </c>
      <c r="E134" s="216" t="s">
        <v>1927</v>
      </c>
      <c r="F134" s="217" t="s">
        <v>1928</v>
      </c>
      <c r="G134" s="218" t="s">
        <v>249</v>
      </c>
      <c r="H134" s="219">
        <v>10.961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40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155</v>
      </c>
      <c r="AT134" s="226" t="s">
        <v>151</v>
      </c>
      <c r="AU134" s="226" t="s">
        <v>76</v>
      </c>
      <c r="AY134" s="19" t="s">
        <v>149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76</v>
      </c>
      <c r="BK134" s="227">
        <f>ROUND(I134*H134,2)</f>
        <v>0</v>
      </c>
      <c r="BL134" s="19" t="s">
        <v>155</v>
      </c>
      <c r="BM134" s="226" t="s">
        <v>555</v>
      </c>
    </row>
    <row r="135" s="2" customFormat="1" ht="16.5" customHeight="1">
      <c r="A135" s="40"/>
      <c r="B135" s="41"/>
      <c r="C135" s="215" t="s">
        <v>379</v>
      </c>
      <c r="D135" s="215" t="s">
        <v>151</v>
      </c>
      <c r="E135" s="216" t="s">
        <v>1929</v>
      </c>
      <c r="F135" s="217" t="s">
        <v>1930</v>
      </c>
      <c r="G135" s="218" t="s">
        <v>249</v>
      </c>
      <c r="H135" s="219">
        <v>54.799999999999997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40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155</v>
      </c>
      <c r="AT135" s="226" t="s">
        <v>151</v>
      </c>
      <c r="AU135" s="226" t="s">
        <v>76</v>
      </c>
      <c r="AY135" s="19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76</v>
      </c>
      <c r="BK135" s="227">
        <f>ROUND(I135*H135,2)</f>
        <v>0</v>
      </c>
      <c r="BL135" s="19" t="s">
        <v>155</v>
      </c>
      <c r="BM135" s="226" t="s">
        <v>565</v>
      </c>
    </row>
    <row r="136" s="2" customFormat="1" ht="16.5" customHeight="1">
      <c r="A136" s="40"/>
      <c r="B136" s="41"/>
      <c r="C136" s="215" t="s">
        <v>387</v>
      </c>
      <c r="D136" s="215" t="s">
        <v>151</v>
      </c>
      <c r="E136" s="216" t="s">
        <v>1931</v>
      </c>
      <c r="F136" s="217" t="s">
        <v>1932</v>
      </c>
      <c r="G136" s="218" t="s">
        <v>107</v>
      </c>
      <c r="H136" s="219">
        <v>3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40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155</v>
      </c>
      <c r="AT136" s="226" t="s">
        <v>151</v>
      </c>
      <c r="AU136" s="226" t="s">
        <v>76</v>
      </c>
      <c r="AY136" s="19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76</v>
      </c>
      <c r="BK136" s="227">
        <f>ROUND(I136*H136,2)</f>
        <v>0</v>
      </c>
      <c r="BL136" s="19" t="s">
        <v>155</v>
      </c>
      <c r="BM136" s="226" t="s">
        <v>580</v>
      </c>
    </row>
    <row r="137" s="12" customFormat="1" ht="25.92" customHeight="1">
      <c r="A137" s="12"/>
      <c r="B137" s="199"/>
      <c r="C137" s="200"/>
      <c r="D137" s="201" t="s">
        <v>68</v>
      </c>
      <c r="E137" s="202" t="s">
        <v>1933</v>
      </c>
      <c r="F137" s="202" t="s">
        <v>1934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SUM(P138:P141)</f>
        <v>0</v>
      </c>
      <c r="Q137" s="207"/>
      <c r="R137" s="208">
        <f>SUM(R138:R141)</f>
        <v>0</v>
      </c>
      <c r="S137" s="207"/>
      <c r="T137" s="20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76</v>
      </c>
      <c r="AT137" s="211" t="s">
        <v>68</v>
      </c>
      <c r="AU137" s="211" t="s">
        <v>69</v>
      </c>
      <c r="AY137" s="210" t="s">
        <v>149</v>
      </c>
      <c r="BK137" s="212">
        <f>SUM(BK138:BK141)</f>
        <v>0</v>
      </c>
    </row>
    <row r="138" s="2" customFormat="1" ht="16.5" customHeight="1">
      <c r="A138" s="40"/>
      <c r="B138" s="41"/>
      <c r="C138" s="215" t="s">
        <v>391</v>
      </c>
      <c r="D138" s="215" t="s">
        <v>151</v>
      </c>
      <c r="E138" s="216" t="s">
        <v>1935</v>
      </c>
      <c r="F138" s="217" t="s">
        <v>1936</v>
      </c>
      <c r="G138" s="218" t="s">
        <v>382</v>
      </c>
      <c r="H138" s="219">
        <v>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40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155</v>
      </c>
      <c r="AT138" s="226" t="s">
        <v>151</v>
      </c>
      <c r="AU138" s="226" t="s">
        <v>76</v>
      </c>
      <c r="AY138" s="19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76</v>
      </c>
      <c r="BK138" s="227">
        <f>ROUND(I138*H138,2)</f>
        <v>0</v>
      </c>
      <c r="BL138" s="19" t="s">
        <v>155</v>
      </c>
      <c r="BM138" s="226" t="s">
        <v>593</v>
      </c>
    </row>
    <row r="139" s="2" customFormat="1" ht="16.5" customHeight="1">
      <c r="A139" s="40"/>
      <c r="B139" s="41"/>
      <c r="C139" s="215" t="s">
        <v>396</v>
      </c>
      <c r="D139" s="215" t="s">
        <v>151</v>
      </c>
      <c r="E139" s="216" t="s">
        <v>1939</v>
      </c>
      <c r="F139" s="217" t="s">
        <v>1940</v>
      </c>
      <c r="G139" s="218" t="s">
        <v>382</v>
      </c>
      <c r="H139" s="219">
        <v>3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40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155</v>
      </c>
      <c r="AT139" s="226" t="s">
        <v>151</v>
      </c>
      <c r="AU139" s="226" t="s">
        <v>76</v>
      </c>
      <c r="AY139" s="19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76</v>
      </c>
      <c r="BK139" s="227">
        <f>ROUND(I139*H139,2)</f>
        <v>0</v>
      </c>
      <c r="BL139" s="19" t="s">
        <v>155</v>
      </c>
      <c r="BM139" s="226" t="s">
        <v>607</v>
      </c>
    </row>
    <row r="140" s="2" customFormat="1" ht="16.5" customHeight="1">
      <c r="A140" s="40"/>
      <c r="B140" s="41"/>
      <c r="C140" s="215" t="s">
        <v>401</v>
      </c>
      <c r="D140" s="215" t="s">
        <v>151</v>
      </c>
      <c r="E140" s="216" t="s">
        <v>1941</v>
      </c>
      <c r="F140" s="217" t="s">
        <v>1942</v>
      </c>
      <c r="G140" s="218" t="s">
        <v>382</v>
      </c>
      <c r="H140" s="219">
        <v>3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40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155</v>
      </c>
      <c r="AT140" s="226" t="s">
        <v>151</v>
      </c>
      <c r="AU140" s="226" t="s">
        <v>76</v>
      </c>
      <c r="AY140" s="19" t="s">
        <v>149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76</v>
      </c>
      <c r="BK140" s="227">
        <f>ROUND(I140*H140,2)</f>
        <v>0</v>
      </c>
      <c r="BL140" s="19" t="s">
        <v>155</v>
      </c>
      <c r="BM140" s="226" t="s">
        <v>617</v>
      </c>
    </row>
    <row r="141" s="2" customFormat="1" ht="16.5" customHeight="1">
      <c r="A141" s="40"/>
      <c r="B141" s="41"/>
      <c r="C141" s="215" t="s">
        <v>173</v>
      </c>
      <c r="D141" s="215" t="s">
        <v>151</v>
      </c>
      <c r="E141" s="216" t="s">
        <v>1937</v>
      </c>
      <c r="F141" s="217" t="s">
        <v>1938</v>
      </c>
      <c r="G141" s="218" t="s">
        <v>382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40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155</v>
      </c>
      <c r="AT141" s="226" t="s">
        <v>151</v>
      </c>
      <c r="AU141" s="226" t="s">
        <v>76</v>
      </c>
      <c r="AY141" s="19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76</v>
      </c>
      <c r="BK141" s="227">
        <f>ROUND(I141*H141,2)</f>
        <v>0</v>
      </c>
      <c r="BL141" s="19" t="s">
        <v>155</v>
      </c>
      <c r="BM141" s="226" t="s">
        <v>626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262</v>
      </c>
      <c r="F142" s="202" t="s">
        <v>1943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SUM(P143:P144)</f>
        <v>0</v>
      </c>
      <c r="Q142" s="207"/>
      <c r="R142" s="208">
        <f>SUM(R143:R144)</f>
        <v>0</v>
      </c>
      <c r="S142" s="207"/>
      <c r="T142" s="20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76</v>
      </c>
      <c r="AT142" s="211" t="s">
        <v>68</v>
      </c>
      <c r="AU142" s="211" t="s">
        <v>69</v>
      </c>
      <c r="AY142" s="210" t="s">
        <v>149</v>
      </c>
      <c r="BK142" s="212">
        <f>SUM(BK143:BK144)</f>
        <v>0</v>
      </c>
    </row>
    <row r="143" s="2" customFormat="1" ht="16.5" customHeight="1">
      <c r="A143" s="40"/>
      <c r="B143" s="41"/>
      <c r="C143" s="215" t="s">
        <v>409</v>
      </c>
      <c r="D143" s="215" t="s">
        <v>151</v>
      </c>
      <c r="E143" s="216" t="s">
        <v>1944</v>
      </c>
      <c r="F143" s="217" t="s">
        <v>1945</v>
      </c>
      <c r="G143" s="218" t="s">
        <v>107</v>
      </c>
      <c r="H143" s="219">
        <v>4.9000000000000004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40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155</v>
      </c>
      <c r="AT143" s="226" t="s">
        <v>151</v>
      </c>
      <c r="AU143" s="226" t="s">
        <v>76</v>
      </c>
      <c r="AY143" s="19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76</v>
      </c>
      <c r="BK143" s="227">
        <f>ROUND(I143*H143,2)</f>
        <v>0</v>
      </c>
      <c r="BL143" s="19" t="s">
        <v>155</v>
      </c>
      <c r="BM143" s="226" t="s">
        <v>979</v>
      </c>
    </row>
    <row r="144" s="2" customFormat="1" ht="16.5" customHeight="1">
      <c r="A144" s="40"/>
      <c r="B144" s="41"/>
      <c r="C144" s="215" t="s">
        <v>414</v>
      </c>
      <c r="D144" s="215" t="s">
        <v>151</v>
      </c>
      <c r="E144" s="216" t="s">
        <v>1946</v>
      </c>
      <c r="F144" s="217" t="s">
        <v>1947</v>
      </c>
      <c r="G144" s="218" t="s">
        <v>107</v>
      </c>
      <c r="H144" s="219">
        <v>24.5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40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155</v>
      </c>
      <c r="AT144" s="226" t="s">
        <v>151</v>
      </c>
      <c r="AU144" s="226" t="s">
        <v>76</v>
      </c>
      <c r="AY144" s="19" t="s">
        <v>149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76</v>
      </c>
      <c r="BK144" s="227">
        <f>ROUND(I144*H144,2)</f>
        <v>0</v>
      </c>
      <c r="BL144" s="19" t="s">
        <v>155</v>
      </c>
      <c r="BM144" s="226" t="s">
        <v>983</v>
      </c>
    </row>
    <row r="145" s="12" customFormat="1" ht="25.92" customHeight="1">
      <c r="A145" s="12"/>
      <c r="B145" s="199"/>
      <c r="C145" s="200"/>
      <c r="D145" s="201" t="s">
        <v>68</v>
      </c>
      <c r="E145" s="202" t="s">
        <v>282</v>
      </c>
      <c r="F145" s="202" t="s">
        <v>1948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</f>
        <v>0</v>
      </c>
      <c r="Q145" s="207"/>
      <c r="R145" s="208">
        <f>R146</f>
        <v>0</v>
      </c>
      <c r="S145" s="207"/>
      <c r="T145" s="20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76</v>
      </c>
      <c r="AT145" s="211" t="s">
        <v>68</v>
      </c>
      <c r="AU145" s="211" t="s">
        <v>69</v>
      </c>
      <c r="AY145" s="210" t="s">
        <v>149</v>
      </c>
      <c r="BK145" s="212">
        <f>BK146</f>
        <v>0</v>
      </c>
    </row>
    <row r="146" s="2" customFormat="1" ht="16.5" customHeight="1">
      <c r="A146" s="40"/>
      <c r="B146" s="41"/>
      <c r="C146" s="215" t="s">
        <v>418</v>
      </c>
      <c r="D146" s="215" t="s">
        <v>151</v>
      </c>
      <c r="E146" s="216" t="s">
        <v>1949</v>
      </c>
      <c r="F146" s="217" t="s">
        <v>1950</v>
      </c>
      <c r="G146" s="218" t="s">
        <v>249</v>
      </c>
      <c r="H146" s="219">
        <v>10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40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155</v>
      </c>
      <c r="AT146" s="226" t="s">
        <v>151</v>
      </c>
      <c r="AU146" s="226" t="s">
        <v>76</v>
      </c>
      <c r="AY146" s="19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76</v>
      </c>
      <c r="BK146" s="227">
        <f>ROUND(I146*H146,2)</f>
        <v>0</v>
      </c>
      <c r="BL146" s="19" t="s">
        <v>155</v>
      </c>
      <c r="BM146" s="226" t="s">
        <v>987</v>
      </c>
    </row>
    <row r="147" s="12" customFormat="1" ht="25.92" customHeight="1">
      <c r="A147" s="12"/>
      <c r="B147" s="199"/>
      <c r="C147" s="200"/>
      <c r="D147" s="201" t="s">
        <v>68</v>
      </c>
      <c r="E147" s="202" t="s">
        <v>1951</v>
      </c>
      <c r="F147" s="202" t="s">
        <v>1952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SUM(P148:P150)</f>
        <v>0</v>
      </c>
      <c r="Q147" s="207"/>
      <c r="R147" s="208">
        <f>SUM(R148:R150)</f>
        <v>0</v>
      </c>
      <c r="S147" s="207"/>
      <c r="T147" s="209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76</v>
      </c>
      <c r="AT147" s="211" t="s">
        <v>68</v>
      </c>
      <c r="AU147" s="211" t="s">
        <v>69</v>
      </c>
      <c r="AY147" s="210" t="s">
        <v>149</v>
      </c>
      <c r="BK147" s="212">
        <f>SUM(BK148:BK150)</f>
        <v>0</v>
      </c>
    </row>
    <row r="148" s="2" customFormat="1" ht="16.5" customHeight="1">
      <c r="A148" s="40"/>
      <c r="B148" s="41"/>
      <c r="C148" s="215" t="s">
        <v>423</v>
      </c>
      <c r="D148" s="215" t="s">
        <v>151</v>
      </c>
      <c r="E148" s="216" t="s">
        <v>1953</v>
      </c>
      <c r="F148" s="217" t="s">
        <v>1954</v>
      </c>
      <c r="G148" s="218" t="s">
        <v>249</v>
      </c>
      <c r="H148" s="219">
        <v>6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40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155</v>
      </c>
      <c r="AT148" s="226" t="s">
        <v>151</v>
      </c>
      <c r="AU148" s="226" t="s">
        <v>76</v>
      </c>
      <c r="AY148" s="19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76</v>
      </c>
      <c r="BK148" s="227">
        <f>ROUND(I148*H148,2)</f>
        <v>0</v>
      </c>
      <c r="BL148" s="19" t="s">
        <v>155</v>
      </c>
      <c r="BM148" s="226" t="s">
        <v>998</v>
      </c>
    </row>
    <row r="149" s="2" customFormat="1" ht="16.5" customHeight="1">
      <c r="A149" s="40"/>
      <c r="B149" s="41"/>
      <c r="C149" s="215" t="s">
        <v>427</v>
      </c>
      <c r="D149" s="215" t="s">
        <v>151</v>
      </c>
      <c r="E149" s="216" t="s">
        <v>1955</v>
      </c>
      <c r="F149" s="217" t="s">
        <v>1956</v>
      </c>
      <c r="G149" s="218" t="s">
        <v>249</v>
      </c>
      <c r="H149" s="219">
        <v>30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40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155</v>
      </c>
      <c r="AT149" s="226" t="s">
        <v>151</v>
      </c>
      <c r="AU149" s="226" t="s">
        <v>76</v>
      </c>
      <c r="AY149" s="19" t="s">
        <v>149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76</v>
      </c>
      <c r="BK149" s="227">
        <f>ROUND(I149*H149,2)</f>
        <v>0</v>
      </c>
      <c r="BL149" s="19" t="s">
        <v>155</v>
      </c>
      <c r="BM149" s="226" t="s">
        <v>1009</v>
      </c>
    </row>
    <row r="150" s="2" customFormat="1" ht="16.5" customHeight="1">
      <c r="A150" s="40"/>
      <c r="B150" s="41"/>
      <c r="C150" s="215" t="s">
        <v>432</v>
      </c>
      <c r="D150" s="215" t="s">
        <v>151</v>
      </c>
      <c r="E150" s="216" t="s">
        <v>1957</v>
      </c>
      <c r="F150" s="217" t="s">
        <v>1958</v>
      </c>
      <c r="G150" s="218" t="s">
        <v>249</v>
      </c>
      <c r="H150" s="219">
        <v>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40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155</v>
      </c>
      <c r="AT150" s="226" t="s">
        <v>151</v>
      </c>
      <c r="AU150" s="226" t="s">
        <v>76</v>
      </c>
      <c r="AY150" s="19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76</v>
      </c>
      <c r="BK150" s="227">
        <f>ROUND(I150*H150,2)</f>
        <v>0</v>
      </c>
      <c r="BL150" s="19" t="s">
        <v>155</v>
      </c>
      <c r="BM150" s="226" t="s">
        <v>1019</v>
      </c>
    </row>
    <row r="151" s="12" customFormat="1" ht="25.92" customHeight="1">
      <c r="A151" s="12"/>
      <c r="B151" s="199"/>
      <c r="C151" s="200"/>
      <c r="D151" s="201" t="s">
        <v>68</v>
      </c>
      <c r="E151" s="202" t="s">
        <v>1959</v>
      </c>
      <c r="F151" s="202" t="s">
        <v>1960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v>0</v>
      </c>
      <c r="Q151" s="207"/>
      <c r="R151" s="208">
        <v>0</v>
      </c>
      <c r="S151" s="207"/>
      <c r="T151" s="209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76</v>
      </c>
      <c r="AT151" s="211" t="s">
        <v>68</v>
      </c>
      <c r="AU151" s="211" t="s">
        <v>69</v>
      </c>
      <c r="AY151" s="210" t="s">
        <v>149</v>
      </c>
      <c r="BK151" s="212">
        <v>0</v>
      </c>
    </row>
    <row r="152" s="12" customFormat="1" ht="25.92" customHeight="1">
      <c r="A152" s="12"/>
      <c r="B152" s="199"/>
      <c r="C152" s="200"/>
      <c r="D152" s="201" t="s">
        <v>68</v>
      </c>
      <c r="E152" s="202" t="s">
        <v>1961</v>
      </c>
      <c r="F152" s="202" t="s">
        <v>1962</v>
      </c>
      <c r="G152" s="200"/>
      <c r="H152" s="200"/>
      <c r="I152" s="203"/>
      <c r="J152" s="204">
        <f>BK152</f>
        <v>0</v>
      </c>
      <c r="K152" s="200"/>
      <c r="L152" s="205"/>
      <c r="M152" s="206"/>
      <c r="N152" s="207"/>
      <c r="O152" s="207"/>
      <c r="P152" s="208">
        <f>P153</f>
        <v>0</v>
      </c>
      <c r="Q152" s="207"/>
      <c r="R152" s="208">
        <f>R153</f>
        <v>0</v>
      </c>
      <c r="S152" s="207"/>
      <c r="T152" s="20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76</v>
      </c>
      <c r="AT152" s="211" t="s">
        <v>68</v>
      </c>
      <c r="AU152" s="211" t="s">
        <v>69</v>
      </c>
      <c r="AY152" s="210" t="s">
        <v>149</v>
      </c>
      <c r="BK152" s="212">
        <f>BK153</f>
        <v>0</v>
      </c>
    </row>
    <row r="153" s="2" customFormat="1" ht="24.15" customHeight="1">
      <c r="A153" s="40"/>
      <c r="B153" s="41"/>
      <c r="C153" s="215" t="s">
        <v>436</v>
      </c>
      <c r="D153" s="215" t="s">
        <v>151</v>
      </c>
      <c r="E153" s="216" t="s">
        <v>1963</v>
      </c>
      <c r="F153" s="217" t="s">
        <v>1964</v>
      </c>
      <c r="G153" s="218" t="s">
        <v>1965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77" t="s">
        <v>19</v>
      </c>
      <c r="N153" s="278" t="s">
        <v>40</v>
      </c>
      <c r="O153" s="279"/>
      <c r="P153" s="280">
        <f>O153*H153</f>
        <v>0</v>
      </c>
      <c r="Q153" s="280">
        <v>0</v>
      </c>
      <c r="R153" s="280">
        <f>Q153*H153</f>
        <v>0</v>
      </c>
      <c r="S153" s="280">
        <v>0</v>
      </c>
      <c r="T153" s="28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155</v>
      </c>
      <c r="AT153" s="226" t="s">
        <v>151</v>
      </c>
      <c r="AU153" s="226" t="s">
        <v>76</v>
      </c>
      <c r="AY153" s="19" t="s">
        <v>149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76</v>
      </c>
      <c r="BK153" s="227">
        <f>ROUND(I153*H153,2)</f>
        <v>0</v>
      </c>
      <c r="BL153" s="19" t="s">
        <v>155</v>
      </c>
      <c r="BM153" s="226" t="s">
        <v>1030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C/qrnDLOmBUsNrFr7adQD1mii5K+yxa7TJW0jhoI59R8wP1Ac1QykvWzHT8IJMJYsGdYvAY+RLv519q75VSVig==" hashValue="tjx38dBnBd336jhQ5BWgOsgoqG850UZmM3KmbcFZl9zkd6oXABQtVI879p66WZAZ1f8nnt8xDEERm7L4EZsWew==" algorithmName="SHA-512" password="CC35"/>
  <autoFilter ref="C93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2090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10. 4. 2024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50</v>
      </c>
      <c r="D9" s="304" t="s">
        <v>51</v>
      </c>
      <c r="E9" s="304" t="s">
        <v>136</v>
      </c>
      <c r="F9" s="305" t="s">
        <v>2091</v>
      </c>
      <c r="G9" s="188"/>
      <c r="H9" s="302"/>
    </row>
    <row r="10" s="2" customFormat="1" ht="26.4" customHeight="1">
      <c r="A10" s="40"/>
      <c r="B10" s="46"/>
      <c r="C10" s="306" t="s">
        <v>2092</v>
      </c>
      <c r="D10" s="306" t="s">
        <v>81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109</v>
      </c>
      <c r="D11" s="308" t="s">
        <v>109</v>
      </c>
      <c r="E11" s="309" t="s">
        <v>107</v>
      </c>
      <c r="F11" s="310">
        <v>98.5</v>
      </c>
      <c r="G11" s="40"/>
      <c r="H11" s="46"/>
    </row>
    <row r="12" s="2" customFormat="1" ht="16.8" customHeight="1">
      <c r="A12" s="40"/>
      <c r="B12" s="46"/>
      <c r="C12" s="311" t="s">
        <v>19</v>
      </c>
      <c r="D12" s="311" t="s">
        <v>229</v>
      </c>
      <c r="E12" s="19" t="s">
        <v>19</v>
      </c>
      <c r="F12" s="312">
        <v>0</v>
      </c>
      <c r="G12" s="40"/>
      <c r="H12" s="46"/>
    </row>
    <row r="13" s="2" customFormat="1" ht="16.8" customHeight="1">
      <c r="A13" s="40"/>
      <c r="B13" s="46"/>
      <c r="C13" s="311" t="s">
        <v>19</v>
      </c>
      <c r="D13" s="311" t="s">
        <v>230</v>
      </c>
      <c r="E13" s="19" t="s">
        <v>19</v>
      </c>
      <c r="F13" s="312">
        <v>72.5</v>
      </c>
      <c r="G13" s="40"/>
      <c r="H13" s="46"/>
    </row>
    <row r="14" s="2" customFormat="1" ht="16.8" customHeight="1">
      <c r="A14" s="40"/>
      <c r="B14" s="46"/>
      <c r="C14" s="311" t="s">
        <v>19</v>
      </c>
      <c r="D14" s="311" t="s">
        <v>231</v>
      </c>
      <c r="E14" s="19" t="s">
        <v>19</v>
      </c>
      <c r="F14" s="312">
        <v>0</v>
      </c>
      <c r="G14" s="40"/>
      <c r="H14" s="46"/>
    </row>
    <row r="15" s="2" customFormat="1" ht="16.8" customHeight="1">
      <c r="A15" s="40"/>
      <c r="B15" s="46"/>
      <c r="C15" s="311" t="s">
        <v>19</v>
      </c>
      <c r="D15" s="311" t="s">
        <v>232</v>
      </c>
      <c r="E15" s="19" t="s">
        <v>19</v>
      </c>
      <c r="F15" s="312">
        <v>26</v>
      </c>
      <c r="G15" s="40"/>
      <c r="H15" s="46"/>
    </row>
    <row r="16" s="2" customFormat="1" ht="16.8" customHeight="1">
      <c r="A16" s="40"/>
      <c r="B16" s="46"/>
      <c r="C16" s="311" t="s">
        <v>109</v>
      </c>
      <c r="D16" s="311" t="s">
        <v>166</v>
      </c>
      <c r="E16" s="19" t="s">
        <v>19</v>
      </c>
      <c r="F16" s="312">
        <v>98.5</v>
      </c>
      <c r="G16" s="40"/>
      <c r="H16" s="46"/>
    </row>
    <row r="17" s="2" customFormat="1" ht="16.8" customHeight="1">
      <c r="A17" s="40"/>
      <c r="B17" s="46"/>
      <c r="C17" s="313" t="s">
        <v>2093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311" t="s">
        <v>225</v>
      </c>
      <c r="D18" s="311" t="s">
        <v>2094</v>
      </c>
      <c r="E18" s="19" t="s">
        <v>107</v>
      </c>
      <c r="F18" s="312">
        <v>98.5</v>
      </c>
      <c r="G18" s="40"/>
      <c r="H18" s="46"/>
    </row>
    <row r="19" s="2" customFormat="1">
      <c r="A19" s="40"/>
      <c r="B19" s="46"/>
      <c r="C19" s="311" t="s">
        <v>234</v>
      </c>
      <c r="D19" s="311" t="s">
        <v>2095</v>
      </c>
      <c r="E19" s="19" t="s">
        <v>107</v>
      </c>
      <c r="F19" s="312">
        <v>477.13999999999999</v>
      </c>
      <c r="G19" s="40"/>
      <c r="H19" s="46"/>
    </row>
    <row r="20" s="2" customFormat="1" ht="16.8" customHeight="1">
      <c r="A20" s="40"/>
      <c r="B20" s="46"/>
      <c r="C20" s="307" t="s">
        <v>106</v>
      </c>
      <c r="D20" s="308" t="s">
        <v>106</v>
      </c>
      <c r="E20" s="309" t="s">
        <v>107</v>
      </c>
      <c r="F20" s="310">
        <v>378.63999999999999</v>
      </c>
      <c r="G20" s="40"/>
      <c r="H20" s="46"/>
    </row>
    <row r="21" s="2" customFormat="1" ht="16.8" customHeight="1">
      <c r="A21" s="40"/>
      <c r="B21" s="46"/>
      <c r="C21" s="311" t="s">
        <v>19</v>
      </c>
      <c r="D21" s="311" t="s">
        <v>216</v>
      </c>
      <c r="E21" s="19" t="s">
        <v>19</v>
      </c>
      <c r="F21" s="312">
        <v>0</v>
      </c>
      <c r="G21" s="40"/>
      <c r="H21" s="46"/>
    </row>
    <row r="22" s="2" customFormat="1" ht="16.8" customHeight="1">
      <c r="A22" s="40"/>
      <c r="B22" s="46"/>
      <c r="C22" s="311" t="s">
        <v>19</v>
      </c>
      <c r="D22" s="311" t="s">
        <v>217</v>
      </c>
      <c r="E22" s="19" t="s">
        <v>19</v>
      </c>
      <c r="F22" s="312">
        <v>13.859999999999999</v>
      </c>
      <c r="G22" s="40"/>
      <c r="H22" s="46"/>
    </row>
    <row r="23" s="2" customFormat="1" ht="16.8" customHeight="1">
      <c r="A23" s="40"/>
      <c r="B23" s="46"/>
      <c r="C23" s="311" t="s">
        <v>19</v>
      </c>
      <c r="D23" s="311" t="s">
        <v>218</v>
      </c>
      <c r="E23" s="19" t="s">
        <v>19</v>
      </c>
      <c r="F23" s="312">
        <v>0</v>
      </c>
      <c r="G23" s="40"/>
      <c r="H23" s="46"/>
    </row>
    <row r="24" s="2" customFormat="1" ht="16.8" customHeight="1">
      <c r="A24" s="40"/>
      <c r="B24" s="46"/>
      <c r="C24" s="311" t="s">
        <v>19</v>
      </c>
      <c r="D24" s="311" t="s">
        <v>219</v>
      </c>
      <c r="E24" s="19" t="s">
        <v>19</v>
      </c>
      <c r="F24" s="312">
        <v>182.19999999999999</v>
      </c>
      <c r="G24" s="40"/>
      <c r="H24" s="46"/>
    </row>
    <row r="25" s="2" customFormat="1" ht="16.8" customHeight="1">
      <c r="A25" s="40"/>
      <c r="B25" s="46"/>
      <c r="C25" s="311" t="s">
        <v>19</v>
      </c>
      <c r="D25" s="311" t="s">
        <v>220</v>
      </c>
      <c r="E25" s="19" t="s">
        <v>19</v>
      </c>
      <c r="F25" s="312">
        <v>0</v>
      </c>
      <c r="G25" s="40"/>
      <c r="H25" s="46"/>
    </row>
    <row r="26" s="2" customFormat="1" ht="16.8" customHeight="1">
      <c r="A26" s="40"/>
      <c r="B26" s="46"/>
      <c r="C26" s="311" t="s">
        <v>19</v>
      </c>
      <c r="D26" s="311" t="s">
        <v>221</v>
      </c>
      <c r="E26" s="19" t="s">
        <v>19</v>
      </c>
      <c r="F26" s="312">
        <v>154.97999999999999</v>
      </c>
      <c r="G26" s="40"/>
      <c r="H26" s="46"/>
    </row>
    <row r="27" s="2" customFormat="1" ht="16.8" customHeight="1">
      <c r="A27" s="40"/>
      <c r="B27" s="46"/>
      <c r="C27" s="311" t="s">
        <v>19</v>
      </c>
      <c r="D27" s="311" t="s">
        <v>222</v>
      </c>
      <c r="E27" s="19" t="s">
        <v>19</v>
      </c>
      <c r="F27" s="312">
        <v>0</v>
      </c>
      <c r="G27" s="40"/>
      <c r="H27" s="46"/>
    </row>
    <row r="28" s="2" customFormat="1" ht="16.8" customHeight="1">
      <c r="A28" s="40"/>
      <c r="B28" s="46"/>
      <c r="C28" s="311" t="s">
        <v>19</v>
      </c>
      <c r="D28" s="311" t="s">
        <v>223</v>
      </c>
      <c r="E28" s="19" t="s">
        <v>19</v>
      </c>
      <c r="F28" s="312">
        <v>27.600000000000001</v>
      </c>
      <c r="G28" s="40"/>
      <c r="H28" s="46"/>
    </row>
    <row r="29" s="2" customFormat="1" ht="16.8" customHeight="1">
      <c r="A29" s="40"/>
      <c r="B29" s="46"/>
      <c r="C29" s="311" t="s">
        <v>106</v>
      </c>
      <c r="D29" s="311" t="s">
        <v>166</v>
      </c>
      <c r="E29" s="19" t="s">
        <v>19</v>
      </c>
      <c r="F29" s="312">
        <v>378.63999999999999</v>
      </c>
      <c r="G29" s="40"/>
      <c r="H29" s="46"/>
    </row>
    <row r="30" s="2" customFormat="1" ht="16.8" customHeight="1">
      <c r="A30" s="40"/>
      <c r="B30" s="46"/>
      <c r="C30" s="313" t="s">
        <v>2093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311" t="s">
        <v>212</v>
      </c>
      <c r="D31" s="311" t="s">
        <v>2096</v>
      </c>
      <c r="E31" s="19" t="s">
        <v>107</v>
      </c>
      <c r="F31" s="312">
        <v>378.63999999999999</v>
      </c>
      <c r="G31" s="40"/>
      <c r="H31" s="46"/>
    </row>
    <row r="32" s="2" customFormat="1">
      <c r="A32" s="40"/>
      <c r="B32" s="46"/>
      <c r="C32" s="311" t="s">
        <v>234</v>
      </c>
      <c r="D32" s="311" t="s">
        <v>2095</v>
      </c>
      <c r="E32" s="19" t="s">
        <v>107</v>
      </c>
      <c r="F32" s="312">
        <v>477.13999999999999</v>
      </c>
      <c r="G32" s="40"/>
      <c r="H32" s="46"/>
    </row>
    <row r="33" s="2" customFormat="1" ht="16.8" customHeight="1">
      <c r="A33" s="40"/>
      <c r="B33" s="46"/>
      <c r="C33" s="307" t="s">
        <v>112</v>
      </c>
      <c r="D33" s="308" t="s">
        <v>112</v>
      </c>
      <c r="E33" s="309" t="s">
        <v>107</v>
      </c>
      <c r="F33" s="310">
        <v>87.799999999999997</v>
      </c>
      <c r="G33" s="40"/>
      <c r="H33" s="46"/>
    </row>
    <row r="34" s="2" customFormat="1" ht="16.8" customHeight="1">
      <c r="A34" s="40"/>
      <c r="B34" s="46"/>
      <c r="C34" s="311" t="s">
        <v>19</v>
      </c>
      <c r="D34" s="311" t="s">
        <v>229</v>
      </c>
      <c r="E34" s="19" t="s">
        <v>19</v>
      </c>
      <c r="F34" s="312">
        <v>0</v>
      </c>
      <c r="G34" s="40"/>
      <c r="H34" s="46"/>
    </row>
    <row r="35" s="2" customFormat="1" ht="16.8" customHeight="1">
      <c r="A35" s="40"/>
      <c r="B35" s="46"/>
      <c r="C35" s="311" t="s">
        <v>19</v>
      </c>
      <c r="D35" s="311" t="s">
        <v>243</v>
      </c>
      <c r="E35" s="19" t="s">
        <v>19</v>
      </c>
      <c r="F35" s="312">
        <v>69.599999999999994</v>
      </c>
      <c r="G35" s="40"/>
      <c r="H35" s="46"/>
    </row>
    <row r="36" s="2" customFormat="1" ht="16.8" customHeight="1">
      <c r="A36" s="40"/>
      <c r="B36" s="46"/>
      <c r="C36" s="311" t="s">
        <v>19</v>
      </c>
      <c r="D36" s="311" t="s">
        <v>231</v>
      </c>
      <c r="E36" s="19" t="s">
        <v>19</v>
      </c>
      <c r="F36" s="312">
        <v>0</v>
      </c>
      <c r="G36" s="40"/>
      <c r="H36" s="46"/>
    </row>
    <row r="37" s="2" customFormat="1" ht="16.8" customHeight="1">
      <c r="A37" s="40"/>
      <c r="B37" s="46"/>
      <c r="C37" s="311" t="s">
        <v>19</v>
      </c>
      <c r="D37" s="311" t="s">
        <v>244</v>
      </c>
      <c r="E37" s="19" t="s">
        <v>19</v>
      </c>
      <c r="F37" s="312">
        <v>18.199999999999999</v>
      </c>
      <c r="G37" s="40"/>
      <c r="H37" s="46"/>
    </row>
    <row r="38" s="2" customFormat="1" ht="16.8" customHeight="1">
      <c r="A38" s="40"/>
      <c r="B38" s="46"/>
      <c r="C38" s="311" t="s">
        <v>112</v>
      </c>
      <c r="D38" s="311" t="s">
        <v>166</v>
      </c>
      <c r="E38" s="19" t="s">
        <v>19</v>
      </c>
      <c r="F38" s="312">
        <v>87.799999999999997</v>
      </c>
      <c r="G38" s="40"/>
      <c r="H38" s="46"/>
    </row>
    <row r="39" s="2" customFormat="1" ht="16.8" customHeight="1">
      <c r="A39" s="40"/>
      <c r="B39" s="46"/>
      <c r="C39" s="313" t="s">
        <v>2093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311" t="s">
        <v>238</v>
      </c>
      <c r="D40" s="311" t="s">
        <v>2097</v>
      </c>
      <c r="E40" s="19" t="s">
        <v>107</v>
      </c>
      <c r="F40" s="312">
        <v>87.799999999999997</v>
      </c>
      <c r="G40" s="40"/>
      <c r="H40" s="46"/>
    </row>
    <row r="41" s="2" customFormat="1" ht="16.8" customHeight="1">
      <c r="A41" s="40"/>
      <c r="B41" s="46"/>
      <c r="C41" s="311" t="s">
        <v>247</v>
      </c>
      <c r="D41" s="311" t="s">
        <v>248</v>
      </c>
      <c r="E41" s="19" t="s">
        <v>249</v>
      </c>
      <c r="F41" s="312">
        <v>158.03999999999999</v>
      </c>
      <c r="G41" s="40"/>
      <c r="H41" s="46"/>
    </row>
    <row r="42" s="2" customFormat="1" ht="7.44" customHeight="1">
      <c r="A42" s="40"/>
      <c r="B42" s="168"/>
      <c r="C42" s="169"/>
      <c r="D42" s="169"/>
      <c r="E42" s="169"/>
      <c r="F42" s="169"/>
      <c r="G42" s="169"/>
      <c r="H42" s="46"/>
    </row>
    <row r="43" s="2" customFormat="1">
      <c r="A43" s="40"/>
      <c r="B43" s="40"/>
      <c r="C43" s="40"/>
      <c r="D43" s="40"/>
      <c r="E43" s="40"/>
      <c r="F43" s="40"/>
      <c r="G43" s="40"/>
      <c r="H43" s="40"/>
    </row>
  </sheetData>
  <sheetProtection sheet="1" formatColumns="0" formatRows="0" objects="1" scenarios="1" spinCount="100000" saltValue="4bTbZ6gi//E3N9fgVbOBK9zLP4HS/KIsYJKb5wVe1nmx51ZVQAnHBFezUJplUFqq2/qO1GYlGQPEHyR8g9IxmA==" hashValue="efXQQ9hYd7uTFh8b6oYUzOmCR7H2Z9xpqhuAgZmYSAyKCGzFczrnGhMKwi6pnvrkloFLi/QKrI82pjO5d0ILr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2098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2099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2100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2101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2102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2103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2104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2105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2106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2107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2108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75</v>
      </c>
      <c r="F18" s="325" t="s">
        <v>2109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2110</v>
      </c>
      <c r="F19" s="325" t="s">
        <v>2111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2112</v>
      </c>
      <c r="F20" s="325" t="s">
        <v>2113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2114</v>
      </c>
      <c r="F21" s="325" t="s">
        <v>2115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2116</v>
      </c>
      <c r="F22" s="325" t="s">
        <v>2117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82</v>
      </c>
      <c r="F23" s="325" t="s">
        <v>2118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2119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2120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2121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2122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2123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2124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2125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2126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2127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135</v>
      </c>
      <c r="F36" s="325"/>
      <c r="G36" s="325" t="s">
        <v>2128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2129</v>
      </c>
      <c r="F37" s="325"/>
      <c r="G37" s="325" t="s">
        <v>2130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50</v>
      </c>
      <c r="F38" s="325"/>
      <c r="G38" s="325" t="s">
        <v>2131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51</v>
      </c>
      <c r="F39" s="325"/>
      <c r="G39" s="325" t="s">
        <v>2132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136</v>
      </c>
      <c r="F40" s="325"/>
      <c r="G40" s="325" t="s">
        <v>2133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137</v>
      </c>
      <c r="F41" s="325"/>
      <c r="G41" s="325" t="s">
        <v>2134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2135</v>
      </c>
      <c r="F42" s="325"/>
      <c r="G42" s="325" t="s">
        <v>2136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2137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2138</v>
      </c>
      <c r="F44" s="325"/>
      <c r="G44" s="325" t="s">
        <v>2139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139</v>
      </c>
      <c r="F45" s="325"/>
      <c r="G45" s="325" t="s">
        <v>2140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2141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2142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2143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2144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2145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2146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2147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2148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2149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2150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2151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2152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2153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2154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2155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2156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2157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2158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2159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2160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2161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2162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2163</v>
      </c>
      <c r="D76" s="343"/>
      <c r="E76" s="343"/>
      <c r="F76" s="343" t="s">
        <v>2164</v>
      </c>
      <c r="G76" s="344"/>
      <c r="H76" s="343" t="s">
        <v>51</v>
      </c>
      <c r="I76" s="343" t="s">
        <v>54</v>
      </c>
      <c r="J76" s="343" t="s">
        <v>2165</v>
      </c>
      <c r="K76" s="342"/>
    </row>
    <row r="77" s="1" customFormat="1" ht="17.25" customHeight="1">
      <c r="B77" s="340"/>
      <c r="C77" s="345" t="s">
        <v>2166</v>
      </c>
      <c r="D77" s="345"/>
      <c r="E77" s="345"/>
      <c r="F77" s="346" t="s">
        <v>2167</v>
      </c>
      <c r="G77" s="347"/>
      <c r="H77" s="345"/>
      <c r="I77" s="345"/>
      <c r="J77" s="345" t="s">
        <v>2168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50</v>
      </c>
      <c r="D79" s="350"/>
      <c r="E79" s="350"/>
      <c r="F79" s="351" t="s">
        <v>2169</v>
      </c>
      <c r="G79" s="352"/>
      <c r="H79" s="328" t="s">
        <v>2170</v>
      </c>
      <c r="I79" s="328" t="s">
        <v>2171</v>
      </c>
      <c r="J79" s="328">
        <v>20</v>
      </c>
      <c r="K79" s="342"/>
    </row>
    <row r="80" s="1" customFormat="1" ht="15" customHeight="1">
      <c r="B80" s="340"/>
      <c r="C80" s="328" t="s">
        <v>2172</v>
      </c>
      <c r="D80" s="328"/>
      <c r="E80" s="328"/>
      <c r="F80" s="351" t="s">
        <v>2169</v>
      </c>
      <c r="G80" s="352"/>
      <c r="H80" s="328" t="s">
        <v>2173</v>
      </c>
      <c r="I80" s="328" t="s">
        <v>2171</v>
      </c>
      <c r="J80" s="328">
        <v>120</v>
      </c>
      <c r="K80" s="342"/>
    </row>
    <row r="81" s="1" customFormat="1" ht="15" customHeight="1">
      <c r="B81" s="353"/>
      <c r="C81" s="328" t="s">
        <v>2174</v>
      </c>
      <c r="D81" s="328"/>
      <c r="E81" s="328"/>
      <c r="F81" s="351" t="s">
        <v>2175</v>
      </c>
      <c r="G81" s="352"/>
      <c r="H81" s="328" t="s">
        <v>2176</v>
      </c>
      <c r="I81" s="328" t="s">
        <v>2171</v>
      </c>
      <c r="J81" s="328">
        <v>50</v>
      </c>
      <c r="K81" s="342"/>
    </row>
    <row r="82" s="1" customFormat="1" ht="15" customHeight="1">
      <c r="B82" s="353"/>
      <c r="C82" s="328" t="s">
        <v>2177</v>
      </c>
      <c r="D82" s="328"/>
      <c r="E82" s="328"/>
      <c r="F82" s="351" t="s">
        <v>2169</v>
      </c>
      <c r="G82" s="352"/>
      <c r="H82" s="328" t="s">
        <v>2178</v>
      </c>
      <c r="I82" s="328" t="s">
        <v>2179</v>
      </c>
      <c r="J82" s="328"/>
      <c r="K82" s="342"/>
    </row>
    <row r="83" s="1" customFormat="1" ht="15" customHeight="1">
      <c r="B83" s="353"/>
      <c r="C83" s="354" t="s">
        <v>2180</v>
      </c>
      <c r="D83" s="354"/>
      <c r="E83" s="354"/>
      <c r="F83" s="355" t="s">
        <v>2175</v>
      </c>
      <c r="G83" s="354"/>
      <c r="H83" s="354" t="s">
        <v>2181</v>
      </c>
      <c r="I83" s="354" t="s">
        <v>2171</v>
      </c>
      <c r="J83" s="354">
        <v>15</v>
      </c>
      <c r="K83" s="342"/>
    </row>
    <row r="84" s="1" customFormat="1" ht="15" customHeight="1">
      <c r="B84" s="353"/>
      <c r="C84" s="354" t="s">
        <v>2182</v>
      </c>
      <c r="D84" s="354"/>
      <c r="E84" s="354"/>
      <c r="F84" s="355" t="s">
        <v>2175</v>
      </c>
      <c r="G84" s="354"/>
      <c r="H84" s="354" t="s">
        <v>2183</v>
      </c>
      <c r="I84" s="354" t="s">
        <v>2171</v>
      </c>
      <c r="J84" s="354">
        <v>15</v>
      </c>
      <c r="K84" s="342"/>
    </row>
    <row r="85" s="1" customFormat="1" ht="15" customHeight="1">
      <c r="B85" s="353"/>
      <c r="C85" s="354" t="s">
        <v>2184</v>
      </c>
      <c r="D85" s="354"/>
      <c r="E85" s="354"/>
      <c r="F85" s="355" t="s">
        <v>2175</v>
      </c>
      <c r="G85" s="354"/>
      <c r="H85" s="354" t="s">
        <v>2185</v>
      </c>
      <c r="I85" s="354" t="s">
        <v>2171</v>
      </c>
      <c r="J85" s="354">
        <v>20</v>
      </c>
      <c r="K85" s="342"/>
    </row>
    <row r="86" s="1" customFormat="1" ht="15" customHeight="1">
      <c r="B86" s="353"/>
      <c r="C86" s="354" t="s">
        <v>2186</v>
      </c>
      <c r="D86" s="354"/>
      <c r="E86" s="354"/>
      <c r="F86" s="355" t="s">
        <v>2175</v>
      </c>
      <c r="G86" s="354"/>
      <c r="H86" s="354" t="s">
        <v>2187</v>
      </c>
      <c r="I86" s="354" t="s">
        <v>2171</v>
      </c>
      <c r="J86" s="354">
        <v>20</v>
      </c>
      <c r="K86" s="342"/>
    </row>
    <row r="87" s="1" customFormat="1" ht="15" customHeight="1">
      <c r="B87" s="353"/>
      <c r="C87" s="328" t="s">
        <v>2188</v>
      </c>
      <c r="D87" s="328"/>
      <c r="E87" s="328"/>
      <c r="F87" s="351" t="s">
        <v>2175</v>
      </c>
      <c r="G87" s="352"/>
      <c r="H87" s="328" t="s">
        <v>2189</v>
      </c>
      <c r="I87" s="328" t="s">
        <v>2171</v>
      </c>
      <c r="J87" s="328">
        <v>50</v>
      </c>
      <c r="K87" s="342"/>
    </row>
    <row r="88" s="1" customFormat="1" ht="15" customHeight="1">
      <c r="B88" s="353"/>
      <c r="C88" s="328" t="s">
        <v>2190</v>
      </c>
      <c r="D88" s="328"/>
      <c r="E88" s="328"/>
      <c r="F88" s="351" t="s">
        <v>2175</v>
      </c>
      <c r="G88" s="352"/>
      <c r="H88" s="328" t="s">
        <v>2191</v>
      </c>
      <c r="I88" s="328" t="s">
        <v>2171</v>
      </c>
      <c r="J88" s="328">
        <v>20</v>
      </c>
      <c r="K88" s="342"/>
    </row>
    <row r="89" s="1" customFormat="1" ht="15" customHeight="1">
      <c r="B89" s="353"/>
      <c r="C89" s="328" t="s">
        <v>2192</v>
      </c>
      <c r="D89" s="328"/>
      <c r="E89" s="328"/>
      <c r="F89" s="351" t="s">
        <v>2175</v>
      </c>
      <c r="G89" s="352"/>
      <c r="H89" s="328" t="s">
        <v>2193</v>
      </c>
      <c r="I89" s="328" t="s">
        <v>2171</v>
      </c>
      <c r="J89" s="328">
        <v>20</v>
      </c>
      <c r="K89" s="342"/>
    </row>
    <row r="90" s="1" customFormat="1" ht="15" customHeight="1">
      <c r="B90" s="353"/>
      <c r="C90" s="328" t="s">
        <v>2194</v>
      </c>
      <c r="D90" s="328"/>
      <c r="E90" s="328"/>
      <c r="F90" s="351" t="s">
        <v>2175</v>
      </c>
      <c r="G90" s="352"/>
      <c r="H90" s="328" t="s">
        <v>2195</v>
      </c>
      <c r="I90" s="328" t="s">
        <v>2171</v>
      </c>
      <c r="J90" s="328">
        <v>50</v>
      </c>
      <c r="K90" s="342"/>
    </row>
    <row r="91" s="1" customFormat="1" ht="15" customHeight="1">
      <c r="B91" s="353"/>
      <c r="C91" s="328" t="s">
        <v>2196</v>
      </c>
      <c r="D91" s="328"/>
      <c r="E91" s="328"/>
      <c r="F91" s="351" t="s">
        <v>2175</v>
      </c>
      <c r="G91" s="352"/>
      <c r="H91" s="328" t="s">
        <v>2196</v>
      </c>
      <c r="I91" s="328" t="s">
        <v>2171</v>
      </c>
      <c r="J91" s="328">
        <v>50</v>
      </c>
      <c r="K91" s="342"/>
    </row>
    <row r="92" s="1" customFormat="1" ht="15" customHeight="1">
      <c r="B92" s="353"/>
      <c r="C92" s="328" t="s">
        <v>2197</v>
      </c>
      <c r="D92" s="328"/>
      <c r="E92" s="328"/>
      <c r="F92" s="351" t="s">
        <v>2175</v>
      </c>
      <c r="G92" s="352"/>
      <c r="H92" s="328" t="s">
        <v>2198</v>
      </c>
      <c r="I92" s="328" t="s">
        <v>2171</v>
      </c>
      <c r="J92" s="328">
        <v>255</v>
      </c>
      <c r="K92" s="342"/>
    </row>
    <row r="93" s="1" customFormat="1" ht="15" customHeight="1">
      <c r="B93" s="353"/>
      <c r="C93" s="328" t="s">
        <v>2199</v>
      </c>
      <c r="D93" s="328"/>
      <c r="E93" s="328"/>
      <c r="F93" s="351" t="s">
        <v>2169</v>
      </c>
      <c r="G93" s="352"/>
      <c r="H93" s="328" t="s">
        <v>2200</v>
      </c>
      <c r="I93" s="328" t="s">
        <v>2201</v>
      </c>
      <c r="J93" s="328"/>
      <c r="K93" s="342"/>
    </row>
    <row r="94" s="1" customFormat="1" ht="15" customHeight="1">
      <c r="B94" s="353"/>
      <c r="C94" s="328" t="s">
        <v>2202</v>
      </c>
      <c r="D94" s="328"/>
      <c r="E94" s="328"/>
      <c r="F94" s="351" t="s">
        <v>2169</v>
      </c>
      <c r="G94" s="352"/>
      <c r="H94" s="328" t="s">
        <v>2203</v>
      </c>
      <c r="I94" s="328" t="s">
        <v>2204</v>
      </c>
      <c r="J94" s="328"/>
      <c r="K94" s="342"/>
    </row>
    <row r="95" s="1" customFormat="1" ht="15" customHeight="1">
      <c r="B95" s="353"/>
      <c r="C95" s="328" t="s">
        <v>2205</v>
      </c>
      <c r="D95" s="328"/>
      <c r="E95" s="328"/>
      <c r="F95" s="351" t="s">
        <v>2169</v>
      </c>
      <c r="G95" s="352"/>
      <c r="H95" s="328" t="s">
        <v>2205</v>
      </c>
      <c r="I95" s="328" t="s">
        <v>2204</v>
      </c>
      <c r="J95" s="328"/>
      <c r="K95" s="342"/>
    </row>
    <row r="96" s="1" customFormat="1" ht="15" customHeight="1">
      <c r="B96" s="353"/>
      <c r="C96" s="328" t="s">
        <v>35</v>
      </c>
      <c r="D96" s="328"/>
      <c r="E96" s="328"/>
      <c r="F96" s="351" t="s">
        <v>2169</v>
      </c>
      <c r="G96" s="352"/>
      <c r="H96" s="328" t="s">
        <v>2206</v>
      </c>
      <c r="I96" s="328" t="s">
        <v>2204</v>
      </c>
      <c r="J96" s="328"/>
      <c r="K96" s="342"/>
    </row>
    <row r="97" s="1" customFormat="1" ht="15" customHeight="1">
      <c r="B97" s="353"/>
      <c r="C97" s="328" t="s">
        <v>45</v>
      </c>
      <c r="D97" s="328"/>
      <c r="E97" s="328"/>
      <c r="F97" s="351" t="s">
        <v>2169</v>
      </c>
      <c r="G97" s="352"/>
      <c r="H97" s="328" t="s">
        <v>2207</v>
      </c>
      <c r="I97" s="328" t="s">
        <v>2204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2208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2163</v>
      </c>
      <c r="D103" s="343"/>
      <c r="E103" s="343"/>
      <c r="F103" s="343" t="s">
        <v>2164</v>
      </c>
      <c r="G103" s="344"/>
      <c r="H103" s="343" t="s">
        <v>51</v>
      </c>
      <c r="I103" s="343" t="s">
        <v>54</v>
      </c>
      <c r="J103" s="343" t="s">
        <v>2165</v>
      </c>
      <c r="K103" s="342"/>
    </row>
    <row r="104" s="1" customFormat="1" ht="17.25" customHeight="1">
      <c r="B104" s="340"/>
      <c r="C104" s="345" t="s">
        <v>2166</v>
      </c>
      <c r="D104" s="345"/>
      <c r="E104" s="345"/>
      <c r="F104" s="346" t="s">
        <v>2167</v>
      </c>
      <c r="G104" s="347"/>
      <c r="H104" s="345"/>
      <c r="I104" s="345"/>
      <c r="J104" s="345" t="s">
        <v>2168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50</v>
      </c>
      <c r="D106" s="350"/>
      <c r="E106" s="350"/>
      <c r="F106" s="351" t="s">
        <v>2169</v>
      </c>
      <c r="G106" s="328"/>
      <c r="H106" s="328" t="s">
        <v>2209</v>
      </c>
      <c r="I106" s="328" t="s">
        <v>2171</v>
      </c>
      <c r="J106" s="328">
        <v>20</v>
      </c>
      <c r="K106" s="342"/>
    </row>
    <row r="107" s="1" customFormat="1" ht="15" customHeight="1">
      <c r="B107" s="340"/>
      <c r="C107" s="328" t="s">
        <v>2172</v>
      </c>
      <c r="D107" s="328"/>
      <c r="E107" s="328"/>
      <c r="F107" s="351" t="s">
        <v>2169</v>
      </c>
      <c r="G107" s="328"/>
      <c r="H107" s="328" t="s">
        <v>2209</v>
      </c>
      <c r="I107" s="328" t="s">
        <v>2171</v>
      </c>
      <c r="J107" s="328">
        <v>120</v>
      </c>
      <c r="K107" s="342"/>
    </row>
    <row r="108" s="1" customFormat="1" ht="15" customHeight="1">
      <c r="B108" s="353"/>
      <c r="C108" s="328" t="s">
        <v>2174</v>
      </c>
      <c r="D108" s="328"/>
      <c r="E108" s="328"/>
      <c r="F108" s="351" t="s">
        <v>2175</v>
      </c>
      <c r="G108" s="328"/>
      <c r="H108" s="328" t="s">
        <v>2209</v>
      </c>
      <c r="I108" s="328" t="s">
        <v>2171</v>
      </c>
      <c r="J108" s="328">
        <v>50</v>
      </c>
      <c r="K108" s="342"/>
    </row>
    <row r="109" s="1" customFormat="1" ht="15" customHeight="1">
      <c r="B109" s="353"/>
      <c r="C109" s="328" t="s">
        <v>2177</v>
      </c>
      <c r="D109" s="328"/>
      <c r="E109" s="328"/>
      <c r="F109" s="351" t="s">
        <v>2169</v>
      </c>
      <c r="G109" s="328"/>
      <c r="H109" s="328" t="s">
        <v>2209</v>
      </c>
      <c r="I109" s="328" t="s">
        <v>2179</v>
      </c>
      <c r="J109" s="328"/>
      <c r="K109" s="342"/>
    </row>
    <row r="110" s="1" customFormat="1" ht="15" customHeight="1">
      <c r="B110" s="353"/>
      <c r="C110" s="328" t="s">
        <v>2188</v>
      </c>
      <c r="D110" s="328"/>
      <c r="E110" s="328"/>
      <c r="F110" s="351" t="s">
        <v>2175</v>
      </c>
      <c r="G110" s="328"/>
      <c r="H110" s="328" t="s">
        <v>2209</v>
      </c>
      <c r="I110" s="328" t="s">
        <v>2171</v>
      </c>
      <c r="J110" s="328">
        <v>50</v>
      </c>
      <c r="K110" s="342"/>
    </row>
    <row r="111" s="1" customFormat="1" ht="15" customHeight="1">
      <c r="B111" s="353"/>
      <c r="C111" s="328" t="s">
        <v>2196</v>
      </c>
      <c r="D111" s="328"/>
      <c r="E111" s="328"/>
      <c r="F111" s="351" t="s">
        <v>2175</v>
      </c>
      <c r="G111" s="328"/>
      <c r="H111" s="328" t="s">
        <v>2209</v>
      </c>
      <c r="I111" s="328" t="s">
        <v>2171</v>
      </c>
      <c r="J111" s="328">
        <v>50</v>
      </c>
      <c r="K111" s="342"/>
    </row>
    <row r="112" s="1" customFormat="1" ht="15" customHeight="1">
      <c r="B112" s="353"/>
      <c r="C112" s="328" t="s">
        <v>2194</v>
      </c>
      <c r="D112" s="328"/>
      <c r="E112" s="328"/>
      <c r="F112" s="351" t="s">
        <v>2175</v>
      </c>
      <c r="G112" s="328"/>
      <c r="H112" s="328" t="s">
        <v>2209</v>
      </c>
      <c r="I112" s="328" t="s">
        <v>2171</v>
      </c>
      <c r="J112" s="328">
        <v>50</v>
      </c>
      <c r="K112" s="342"/>
    </row>
    <row r="113" s="1" customFormat="1" ht="15" customHeight="1">
      <c r="B113" s="353"/>
      <c r="C113" s="328" t="s">
        <v>50</v>
      </c>
      <c r="D113" s="328"/>
      <c r="E113" s="328"/>
      <c r="F113" s="351" t="s">
        <v>2169</v>
      </c>
      <c r="G113" s="328"/>
      <c r="H113" s="328" t="s">
        <v>2210</v>
      </c>
      <c r="I113" s="328" t="s">
        <v>2171</v>
      </c>
      <c r="J113" s="328">
        <v>20</v>
      </c>
      <c r="K113" s="342"/>
    </row>
    <row r="114" s="1" customFormat="1" ht="15" customHeight="1">
      <c r="B114" s="353"/>
      <c r="C114" s="328" t="s">
        <v>2211</v>
      </c>
      <c r="D114" s="328"/>
      <c r="E114" s="328"/>
      <c r="F114" s="351" t="s">
        <v>2169</v>
      </c>
      <c r="G114" s="328"/>
      <c r="H114" s="328" t="s">
        <v>2212</v>
      </c>
      <c r="I114" s="328" t="s">
        <v>2171</v>
      </c>
      <c r="J114" s="328">
        <v>120</v>
      </c>
      <c r="K114" s="342"/>
    </row>
    <row r="115" s="1" customFormat="1" ht="15" customHeight="1">
      <c r="B115" s="353"/>
      <c r="C115" s="328" t="s">
        <v>35</v>
      </c>
      <c r="D115" s="328"/>
      <c r="E115" s="328"/>
      <c r="F115" s="351" t="s">
        <v>2169</v>
      </c>
      <c r="G115" s="328"/>
      <c r="H115" s="328" t="s">
        <v>2213</v>
      </c>
      <c r="I115" s="328" t="s">
        <v>2204</v>
      </c>
      <c r="J115" s="328"/>
      <c r="K115" s="342"/>
    </row>
    <row r="116" s="1" customFormat="1" ht="15" customHeight="1">
      <c r="B116" s="353"/>
      <c r="C116" s="328" t="s">
        <v>45</v>
      </c>
      <c r="D116" s="328"/>
      <c r="E116" s="328"/>
      <c r="F116" s="351" t="s">
        <v>2169</v>
      </c>
      <c r="G116" s="328"/>
      <c r="H116" s="328" t="s">
        <v>2214</v>
      </c>
      <c r="I116" s="328" t="s">
        <v>2204</v>
      </c>
      <c r="J116" s="328"/>
      <c r="K116" s="342"/>
    </row>
    <row r="117" s="1" customFormat="1" ht="15" customHeight="1">
      <c r="B117" s="353"/>
      <c r="C117" s="328" t="s">
        <v>54</v>
      </c>
      <c r="D117" s="328"/>
      <c r="E117" s="328"/>
      <c r="F117" s="351" t="s">
        <v>2169</v>
      </c>
      <c r="G117" s="328"/>
      <c r="H117" s="328" t="s">
        <v>2215</v>
      </c>
      <c r="I117" s="328" t="s">
        <v>2216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2217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2163</v>
      </c>
      <c r="D123" s="343"/>
      <c r="E123" s="343"/>
      <c r="F123" s="343" t="s">
        <v>2164</v>
      </c>
      <c r="G123" s="344"/>
      <c r="H123" s="343" t="s">
        <v>51</v>
      </c>
      <c r="I123" s="343" t="s">
        <v>54</v>
      </c>
      <c r="J123" s="343" t="s">
        <v>2165</v>
      </c>
      <c r="K123" s="372"/>
    </row>
    <row r="124" s="1" customFormat="1" ht="17.25" customHeight="1">
      <c r="B124" s="371"/>
      <c r="C124" s="345" t="s">
        <v>2166</v>
      </c>
      <c r="D124" s="345"/>
      <c r="E124" s="345"/>
      <c r="F124" s="346" t="s">
        <v>2167</v>
      </c>
      <c r="G124" s="347"/>
      <c r="H124" s="345"/>
      <c r="I124" s="345"/>
      <c r="J124" s="345" t="s">
        <v>2168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2172</v>
      </c>
      <c r="D126" s="350"/>
      <c r="E126" s="350"/>
      <c r="F126" s="351" t="s">
        <v>2169</v>
      </c>
      <c r="G126" s="328"/>
      <c r="H126" s="328" t="s">
        <v>2209</v>
      </c>
      <c r="I126" s="328" t="s">
        <v>2171</v>
      </c>
      <c r="J126" s="328">
        <v>120</v>
      </c>
      <c r="K126" s="376"/>
    </row>
    <row r="127" s="1" customFormat="1" ht="15" customHeight="1">
      <c r="B127" s="373"/>
      <c r="C127" s="328" t="s">
        <v>2218</v>
      </c>
      <c r="D127" s="328"/>
      <c r="E127" s="328"/>
      <c r="F127" s="351" t="s">
        <v>2169</v>
      </c>
      <c r="G127" s="328"/>
      <c r="H127" s="328" t="s">
        <v>2219</v>
      </c>
      <c r="I127" s="328" t="s">
        <v>2171</v>
      </c>
      <c r="J127" s="328" t="s">
        <v>2220</v>
      </c>
      <c r="K127" s="376"/>
    </row>
    <row r="128" s="1" customFormat="1" ht="15" customHeight="1">
      <c r="B128" s="373"/>
      <c r="C128" s="328" t="s">
        <v>82</v>
      </c>
      <c r="D128" s="328"/>
      <c r="E128" s="328"/>
      <c r="F128" s="351" t="s">
        <v>2169</v>
      </c>
      <c r="G128" s="328"/>
      <c r="H128" s="328" t="s">
        <v>2221</v>
      </c>
      <c r="I128" s="328" t="s">
        <v>2171</v>
      </c>
      <c r="J128" s="328" t="s">
        <v>2220</v>
      </c>
      <c r="K128" s="376"/>
    </row>
    <row r="129" s="1" customFormat="1" ht="15" customHeight="1">
      <c r="B129" s="373"/>
      <c r="C129" s="328" t="s">
        <v>2180</v>
      </c>
      <c r="D129" s="328"/>
      <c r="E129" s="328"/>
      <c r="F129" s="351" t="s">
        <v>2175</v>
      </c>
      <c r="G129" s="328"/>
      <c r="H129" s="328" t="s">
        <v>2181</v>
      </c>
      <c r="I129" s="328" t="s">
        <v>2171</v>
      </c>
      <c r="J129" s="328">
        <v>15</v>
      </c>
      <c r="K129" s="376"/>
    </row>
    <row r="130" s="1" customFormat="1" ht="15" customHeight="1">
      <c r="B130" s="373"/>
      <c r="C130" s="354" t="s">
        <v>2182</v>
      </c>
      <c r="D130" s="354"/>
      <c r="E130" s="354"/>
      <c r="F130" s="355" t="s">
        <v>2175</v>
      </c>
      <c r="G130" s="354"/>
      <c r="H130" s="354" t="s">
        <v>2183</v>
      </c>
      <c r="I130" s="354" t="s">
        <v>2171</v>
      </c>
      <c r="J130" s="354">
        <v>15</v>
      </c>
      <c r="K130" s="376"/>
    </row>
    <row r="131" s="1" customFormat="1" ht="15" customHeight="1">
      <c r="B131" s="373"/>
      <c r="C131" s="354" t="s">
        <v>2184</v>
      </c>
      <c r="D131" s="354"/>
      <c r="E131" s="354"/>
      <c r="F131" s="355" t="s">
        <v>2175</v>
      </c>
      <c r="G131" s="354"/>
      <c r="H131" s="354" t="s">
        <v>2185</v>
      </c>
      <c r="I131" s="354" t="s">
        <v>2171</v>
      </c>
      <c r="J131" s="354">
        <v>20</v>
      </c>
      <c r="K131" s="376"/>
    </row>
    <row r="132" s="1" customFormat="1" ht="15" customHeight="1">
      <c r="B132" s="373"/>
      <c r="C132" s="354" t="s">
        <v>2186</v>
      </c>
      <c r="D132" s="354"/>
      <c r="E132" s="354"/>
      <c r="F132" s="355" t="s">
        <v>2175</v>
      </c>
      <c r="G132" s="354"/>
      <c r="H132" s="354" t="s">
        <v>2187</v>
      </c>
      <c r="I132" s="354" t="s">
        <v>2171</v>
      </c>
      <c r="J132" s="354">
        <v>20</v>
      </c>
      <c r="K132" s="376"/>
    </row>
    <row r="133" s="1" customFormat="1" ht="15" customHeight="1">
      <c r="B133" s="373"/>
      <c r="C133" s="328" t="s">
        <v>2174</v>
      </c>
      <c r="D133" s="328"/>
      <c r="E133" s="328"/>
      <c r="F133" s="351" t="s">
        <v>2175</v>
      </c>
      <c r="G133" s="328"/>
      <c r="H133" s="328" t="s">
        <v>2209</v>
      </c>
      <c r="I133" s="328" t="s">
        <v>2171</v>
      </c>
      <c r="J133" s="328">
        <v>50</v>
      </c>
      <c r="K133" s="376"/>
    </row>
    <row r="134" s="1" customFormat="1" ht="15" customHeight="1">
      <c r="B134" s="373"/>
      <c r="C134" s="328" t="s">
        <v>2188</v>
      </c>
      <c r="D134" s="328"/>
      <c r="E134" s="328"/>
      <c r="F134" s="351" t="s">
        <v>2175</v>
      </c>
      <c r="G134" s="328"/>
      <c r="H134" s="328" t="s">
        <v>2209</v>
      </c>
      <c r="I134" s="328" t="s">
        <v>2171</v>
      </c>
      <c r="J134" s="328">
        <v>50</v>
      </c>
      <c r="K134" s="376"/>
    </row>
    <row r="135" s="1" customFormat="1" ht="15" customHeight="1">
      <c r="B135" s="373"/>
      <c r="C135" s="328" t="s">
        <v>2194</v>
      </c>
      <c r="D135" s="328"/>
      <c r="E135" s="328"/>
      <c r="F135" s="351" t="s">
        <v>2175</v>
      </c>
      <c r="G135" s="328"/>
      <c r="H135" s="328" t="s">
        <v>2209</v>
      </c>
      <c r="I135" s="328" t="s">
        <v>2171</v>
      </c>
      <c r="J135" s="328">
        <v>50</v>
      </c>
      <c r="K135" s="376"/>
    </row>
    <row r="136" s="1" customFormat="1" ht="15" customHeight="1">
      <c r="B136" s="373"/>
      <c r="C136" s="328" t="s">
        <v>2196</v>
      </c>
      <c r="D136" s="328"/>
      <c r="E136" s="328"/>
      <c r="F136" s="351" t="s">
        <v>2175</v>
      </c>
      <c r="G136" s="328"/>
      <c r="H136" s="328" t="s">
        <v>2209</v>
      </c>
      <c r="I136" s="328" t="s">
        <v>2171</v>
      </c>
      <c r="J136" s="328">
        <v>50</v>
      </c>
      <c r="K136" s="376"/>
    </row>
    <row r="137" s="1" customFormat="1" ht="15" customHeight="1">
      <c r="B137" s="373"/>
      <c r="C137" s="328" t="s">
        <v>2197</v>
      </c>
      <c r="D137" s="328"/>
      <c r="E137" s="328"/>
      <c r="F137" s="351" t="s">
        <v>2175</v>
      </c>
      <c r="G137" s="328"/>
      <c r="H137" s="328" t="s">
        <v>2222</v>
      </c>
      <c r="I137" s="328" t="s">
        <v>2171</v>
      </c>
      <c r="J137" s="328">
        <v>255</v>
      </c>
      <c r="K137" s="376"/>
    </row>
    <row r="138" s="1" customFormat="1" ht="15" customHeight="1">
      <c r="B138" s="373"/>
      <c r="C138" s="328" t="s">
        <v>2199</v>
      </c>
      <c r="D138" s="328"/>
      <c r="E138" s="328"/>
      <c r="F138" s="351" t="s">
        <v>2169</v>
      </c>
      <c r="G138" s="328"/>
      <c r="H138" s="328" t="s">
        <v>2223</v>
      </c>
      <c r="I138" s="328" t="s">
        <v>2201</v>
      </c>
      <c r="J138" s="328"/>
      <c r="K138" s="376"/>
    </row>
    <row r="139" s="1" customFormat="1" ht="15" customHeight="1">
      <c r="B139" s="373"/>
      <c r="C139" s="328" t="s">
        <v>2202</v>
      </c>
      <c r="D139" s="328"/>
      <c r="E139" s="328"/>
      <c r="F139" s="351" t="s">
        <v>2169</v>
      </c>
      <c r="G139" s="328"/>
      <c r="H139" s="328" t="s">
        <v>2224</v>
      </c>
      <c r="I139" s="328" t="s">
        <v>2204</v>
      </c>
      <c r="J139" s="328"/>
      <c r="K139" s="376"/>
    </row>
    <row r="140" s="1" customFormat="1" ht="15" customHeight="1">
      <c r="B140" s="373"/>
      <c r="C140" s="328" t="s">
        <v>2205</v>
      </c>
      <c r="D140" s="328"/>
      <c r="E140" s="328"/>
      <c r="F140" s="351" t="s">
        <v>2169</v>
      </c>
      <c r="G140" s="328"/>
      <c r="H140" s="328" t="s">
        <v>2205</v>
      </c>
      <c r="I140" s="328" t="s">
        <v>2204</v>
      </c>
      <c r="J140" s="328"/>
      <c r="K140" s="376"/>
    </row>
    <row r="141" s="1" customFormat="1" ht="15" customHeight="1">
      <c r="B141" s="373"/>
      <c r="C141" s="328" t="s">
        <v>35</v>
      </c>
      <c r="D141" s="328"/>
      <c r="E141" s="328"/>
      <c r="F141" s="351" t="s">
        <v>2169</v>
      </c>
      <c r="G141" s="328"/>
      <c r="H141" s="328" t="s">
        <v>2225</v>
      </c>
      <c r="I141" s="328" t="s">
        <v>2204</v>
      </c>
      <c r="J141" s="328"/>
      <c r="K141" s="376"/>
    </row>
    <row r="142" s="1" customFormat="1" ht="15" customHeight="1">
      <c r="B142" s="373"/>
      <c r="C142" s="328" t="s">
        <v>2226</v>
      </c>
      <c r="D142" s="328"/>
      <c r="E142" s="328"/>
      <c r="F142" s="351" t="s">
        <v>2169</v>
      </c>
      <c r="G142" s="328"/>
      <c r="H142" s="328" t="s">
        <v>2227</v>
      </c>
      <c r="I142" s="328" t="s">
        <v>2204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2228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2163</v>
      </c>
      <c r="D148" s="343"/>
      <c r="E148" s="343"/>
      <c r="F148" s="343" t="s">
        <v>2164</v>
      </c>
      <c r="G148" s="344"/>
      <c r="H148" s="343" t="s">
        <v>51</v>
      </c>
      <c r="I148" s="343" t="s">
        <v>54</v>
      </c>
      <c r="J148" s="343" t="s">
        <v>2165</v>
      </c>
      <c r="K148" s="342"/>
    </row>
    <row r="149" s="1" customFormat="1" ht="17.25" customHeight="1">
      <c r="B149" s="340"/>
      <c r="C149" s="345" t="s">
        <v>2166</v>
      </c>
      <c r="D149" s="345"/>
      <c r="E149" s="345"/>
      <c r="F149" s="346" t="s">
        <v>2167</v>
      </c>
      <c r="G149" s="347"/>
      <c r="H149" s="345"/>
      <c r="I149" s="345"/>
      <c r="J149" s="345" t="s">
        <v>2168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2172</v>
      </c>
      <c r="D151" s="328"/>
      <c r="E151" s="328"/>
      <c r="F151" s="381" t="s">
        <v>2169</v>
      </c>
      <c r="G151" s="328"/>
      <c r="H151" s="380" t="s">
        <v>2209</v>
      </c>
      <c r="I151" s="380" t="s">
        <v>2171</v>
      </c>
      <c r="J151" s="380">
        <v>120</v>
      </c>
      <c r="K151" s="376"/>
    </row>
    <row r="152" s="1" customFormat="1" ht="15" customHeight="1">
      <c r="B152" s="353"/>
      <c r="C152" s="380" t="s">
        <v>2218</v>
      </c>
      <c r="D152" s="328"/>
      <c r="E152" s="328"/>
      <c r="F152" s="381" t="s">
        <v>2169</v>
      </c>
      <c r="G152" s="328"/>
      <c r="H152" s="380" t="s">
        <v>2229</v>
      </c>
      <c r="I152" s="380" t="s">
        <v>2171</v>
      </c>
      <c r="J152" s="380" t="s">
        <v>2220</v>
      </c>
      <c r="K152" s="376"/>
    </row>
    <row r="153" s="1" customFormat="1" ht="15" customHeight="1">
      <c r="B153" s="353"/>
      <c r="C153" s="380" t="s">
        <v>82</v>
      </c>
      <c r="D153" s="328"/>
      <c r="E153" s="328"/>
      <c r="F153" s="381" t="s">
        <v>2169</v>
      </c>
      <c r="G153" s="328"/>
      <c r="H153" s="380" t="s">
        <v>2230</v>
      </c>
      <c r="I153" s="380" t="s">
        <v>2171</v>
      </c>
      <c r="J153" s="380" t="s">
        <v>2220</v>
      </c>
      <c r="K153" s="376"/>
    </row>
    <row r="154" s="1" customFormat="1" ht="15" customHeight="1">
      <c r="B154" s="353"/>
      <c r="C154" s="380" t="s">
        <v>2174</v>
      </c>
      <c r="D154" s="328"/>
      <c r="E154" s="328"/>
      <c r="F154" s="381" t="s">
        <v>2175</v>
      </c>
      <c r="G154" s="328"/>
      <c r="H154" s="380" t="s">
        <v>2209</v>
      </c>
      <c r="I154" s="380" t="s">
        <v>2171</v>
      </c>
      <c r="J154" s="380">
        <v>50</v>
      </c>
      <c r="K154" s="376"/>
    </row>
    <row r="155" s="1" customFormat="1" ht="15" customHeight="1">
      <c r="B155" s="353"/>
      <c r="C155" s="380" t="s">
        <v>2177</v>
      </c>
      <c r="D155" s="328"/>
      <c r="E155" s="328"/>
      <c r="F155" s="381" t="s">
        <v>2169</v>
      </c>
      <c r="G155" s="328"/>
      <c r="H155" s="380" t="s">
        <v>2209</v>
      </c>
      <c r="I155" s="380" t="s">
        <v>2179</v>
      </c>
      <c r="J155" s="380"/>
      <c r="K155" s="376"/>
    </row>
    <row r="156" s="1" customFormat="1" ht="15" customHeight="1">
      <c r="B156" s="353"/>
      <c r="C156" s="380" t="s">
        <v>2188</v>
      </c>
      <c r="D156" s="328"/>
      <c r="E156" s="328"/>
      <c r="F156" s="381" t="s">
        <v>2175</v>
      </c>
      <c r="G156" s="328"/>
      <c r="H156" s="380" t="s">
        <v>2209</v>
      </c>
      <c r="I156" s="380" t="s">
        <v>2171</v>
      </c>
      <c r="J156" s="380">
        <v>50</v>
      </c>
      <c r="K156" s="376"/>
    </row>
    <row r="157" s="1" customFormat="1" ht="15" customHeight="1">
      <c r="B157" s="353"/>
      <c r="C157" s="380" t="s">
        <v>2196</v>
      </c>
      <c r="D157" s="328"/>
      <c r="E157" s="328"/>
      <c r="F157" s="381" t="s">
        <v>2175</v>
      </c>
      <c r="G157" s="328"/>
      <c r="H157" s="380" t="s">
        <v>2209</v>
      </c>
      <c r="I157" s="380" t="s">
        <v>2171</v>
      </c>
      <c r="J157" s="380">
        <v>50</v>
      </c>
      <c r="K157" s="376"/>
    </row>
    <row r="158" s="1" customFormat="1" ht="15" customHeight="1">
      <c r="B158" s="353"/>
      <c r="C158" s="380" t="s">
        <v>2194</v>
      </c>
      <c r="D158" s="328"/>
      <c r="E158" s="328"/>
      <c r="F158" s="381" t="s">
        <v>2175</v>
      </c>
      <c r="G158" s="328"/>
      <c r="H158" s="380" t="s">
        <v>2209</v>
      </c>
      <c r="I158" s="380" t="s">
        <v>2171</v>
      </c>
      <c r="J158" s="380">
        <v>50</v>
      </c>
      <c r="K158" s="376"/>
    </row>
    <row r="159" s="1" customFormat="1" ht="15" customHeight="1">
      <c r="B159" s="353"/>
      <c r="C159" s="380" t="s">
        <v>119</v>
      </c>
      <c r="D159" s="328"/>
      <c r="E159" s="328"/>
      <c r="F159" s="381" t="s">
        <v>2169</v>
      </c>
      <c r="G159" s="328"/>
      <c r="H159" s="380" t="s">
        <v>2231</v>
      </c>
      <c r="I159" s="380" t="s">
        <v>2171</v>
      </c>
      <c r="J159" s="380" t="s">
        <v>2232</v>
      </c>
      <c r="K159" s="376"/>
    </row>
    <row r="160" s="1" customFormat="1" ht="15" customHeight="1">
      <c r="B160" s="353"/>
      <c r="C160" s="380" t="s">
        <v>2233</v>
      </c>
      <c r="D160" s="328"/>
      <c r="E160" s="328"/>
      <c r="F160" s="381" t="s">
        <v>2169</v>
      </c>
      <c r="G160" s="328"/>
      <c r="H160" s="380" t="s">
        <v>2234</v>
      </c>
      <c r="I160" s="380" t="s">
        <v>2204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2235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2163</v>
      </c>
      <c r="D166" s="343"/>
      <c r="E166" s="343"/>
      <c r="F166" s="343" t="s">
        <v>2164</v>
      </c>
      <c r="G166" s="385"/>
      <c r="H166" s="386" t="s">
        <v>51</v>
      </c>
      <c r="I166" s="386" t="s">
        <v>54</v>
      </c>
      <c r="J166" s="343" t="s">
        <v>2165</v>
      </c>
      <c r="K166" s="320"/>
    </row>
    <row r="167" s="1" customFormat="1" ht="17.25" customHeight="1">
      <c r="B167" s="321"/>
      <c r="C167" s="345" t="s">
        <v>2166</v>
      </c>
      <c r="D167" s="345"/>
      <c r="E167" s="345"/>
      <c r="F167" s="346" t="s">
        <v>2167</v>
      </c>
      <c r="G167" s="387"/>
      <c r="H167" s="388"/>
      <c r="I167" s="388"/>
      <c r="J167" s="345" t="s">
        <v>2168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2172</v>
      </c>
      <c r="D169" s="328"/>
      <c r="E169" s="328"/>
      <c r="F169" s="351" t="s">
        <v>2169</v>
      </c>
      <c r="G169" s="328"/>
      <c r="H169" s="328" t="s">
        <v>2209</v>
      </c>
      <c r="I169" s="328" t="s">
        <v>2171</v>
      </c>
      <c r="J169" s="328">
        <v>120</v>
      </c>
      <c r="K169" s="376"/>
    </row>
    <row r="170" s="1" customFormat="1" ht="15" customHeight="1">
      <c r="B170" s="353"/>
      <c r="C170" s="328" t="s">
        <v>2218</v>
      </c>
      <c r="D170" s="328"/>
      <c r="E170" s="328"/>
      <c r="F170" s="351" t="s">
        <v>2169</v>
      </c>
      <c r="G170" s="328"/>
      <c r="H170" s="328" t="s">
        <v>2219</v>
      </c>
      <c r="I170" s="328" t="s">
        <v>2171</v>
      </c>
      <c r="J170" s="328" t="s">
        <v>2220</v>
      </c>
      <c r="K170" s="376"/>
    </row>
    <row r="171" s="1" customFormat="1" ht="15" customHeight="1">
      <c r="B171" s="353"/>
      <c r="C171" s="328" t="s">
        <v>82</v>
      </c>
      <c r="D171" s="328"/>
      <c r="E171" s="328"/>
      <c r="F171" s="351" t="s">
        <v>2169</v>
      </c>
      <c r="G171" s="328"/>
      <c r="H171" s="328" t="s">
        <v>2236</v>
      </c>
      <c r="I171" s="328" t="s">
        <v>2171</v>
      </c>
      <c r="J171" s="328" t="s">
        <v>2220</v>
      </c>
      <c r="K171" s="376"/>
    </row>
    <row r="172" s="1" customFormat="1" ht="15" customHeight="1">
      <c r="B172" s="353"/>
      <c r="C172" s="328" t="s">
        <v>2174</v>
      </c>
      <c r="D172" s="328"/>
      <c r="E172" s="328"/>
      <c r="F172" s="351" t="s">
        <v>2175</v>
      </c>
      <c r="G172" s="328"/>
      <c r="H172" s="328" t="s">
        <v>2236</v>
      </c>
      <c r="I172" s="328" t="s">
        <v>2171</v>
      </c>
      <c r="J172" s="328">
        <v>50</v>
      </c>
      <c r="K172" s="376"/>
    </row>
    <row r="173" s="1" customFormat="1" ht="15" customHeight="1">
      <c r="B173" s="353"/>
      <c r="C173" s="328" t="s">
        <v>2177</v>
      </c>
      <c r="D173" s="328"/>
      <c r="E173" s="328"/>
      <c r="F173" s="351" t="s">
        <v>2169</v>
      </c>
      <c r="G173" s="328"/>
      <c r="H173" s="328" t="s">
        <v>2236</v>
      </c>
      <c r="I173" s="328" t="s">
        <v>2179</v>
      </c>
      <c r="J173" s="328"/>
      <c r="K173" s="376"/>
    </row>
    <row r="174" s="1" customFormat="1" ht="15" customHeight="1">
      <c r="B174" s="353"/>
      <c r="C174" s="328" t="s">
        <v>2188</v>
      </c>
      <c r="D174" s="328"/>
      <c r="E174" s="328"/>
      <c r="F174" s="351" t="s">
        <v>2175</v>
      </c>
      <c r="G174" s="328"/>
      <c r="H174" s="328" t="s">
        <v>2236</v>
      </c>
      <c r="I174" s="328" t="s">
        <v>2171</v>
      </c>
      <c r="J174" s="328">
        <v>50</v>
      </c>
      <c r="K174" s="376"/>
    </row>
    <row r="175" s="1" customFormat="1" ht="15" customHeight="1">
      <c r="B175" s="353"/>
      <c r="C175" s="328" t="s">
        <v>2196</v>
      </c>
      <c r="D175" s="328"/>
      <c r="E175" s="328"/>
      <c r="F175" s="351" t="s">
        <v>2175</v>
      </c>
      <c r="G175" s="328"/>
      <c r="H175" s="328" t="s">
        <v>2236</v>
      </c>
      <c r="I175" s="328" t="s">
        <v>2171</v>
      </c>
      <c r="J175" s="328">
        <v>50</v>
      </c>
      <c r="K175" s="376"/>
    </row>
    <row r="176" s="1" customFormat="1" ht="15" customHeight="1">
      <c r="B176" s="353"/>
      <c r="C176" s="328" t="s">
        <v>2194</v>
      </c>
      <c r="D176" s="328"/>
      <c r="E176" s="328"/>
      <c r="F176" s="351" t="s">
        <v>2175</v>
      </c>
      <c r="G176" s="328"/>
      <c r="H176" s="328" t="s">
        <v>2236</v>
      </c>
      <c r="I176" s="328" t="s">
        <v>2171</v>
      </c>
      <c r="J176" s="328">
        <v>50</v>
      </c>
      <c r="K176" s="376"/>
    </row>
    <row r="177" s="1" customFormat="1" ht="15" customHeight="1">
      <c r="B177" s="353"/>
      <c r="C177" s="328" t="s">
        <v>135</v>
      </c>
      <c r="D177" s="328"/>
      <c r="E177" s="328"/>
      <c r="F177" s="351" t="s">
        <v>2169</v>
      </c>
      <c r="G177" s="328"/>
      <c r="H177" s="328" t="s">
        <v>2237</v>
      </c>
      <c r="I177" s="328" t="s">
        <v>2238</v>
      </c>
      <c r="J177" s="328"/>
      <c r="K177" s="376"/>
    </row>
    <row r="178" s="1" customFormat="1" ht="15" customHeight="1">
      <c r="B178" s="353"/>
      <c r="C178" s="328" t="s">
        <v>54</v>
      </c>
      <c r="D178" s="328"/>
      <c r="E178" s="328"/>
      <c r="F178" s="351" t="s">
        <v>2169</v>
      </c>
      <c r="G178" s="328"/>
      <c r="H178" s="328" t="s">
        <v>2239</v>
      </c>
      <c r="I178" s="328" t="s">
        <v>2240</v>
      </c>
      <c r="J178" s="328">
        <v>1</v>
      </c>
      <c r="K178" s="376"/>
    </row>
    <row r="179" s="1" customFormat="1" ht="15" customHeight="1">
      <c r="B179" s="353"/>
      <c r="C179" s="328" t="s">
        <v>50</v>
      </c>
      <c r="D179" s="328"/>
      <c r="E179" s="328"/>
      <c r="F179" s="351" t="s">
        <v>2169</v>
      </c>
      <c r="G179" s="328"/>
      <c r="H179" s="328" t="s">
        <v>2241</v>
      </c>
      <c r="I179" s="328" t="s">
        <v>2171</v>
      </c>
      <c r="J179" s="328">
        <v>20</v>
      </c>
      <c r="K179" s="376"/>
    </row>
    <row r="180" s="1" customFormat="1" ht="15" customHeight="1">
      <c r="B180" s="353"/>
      <c r="C180" s="328" t="s">
        <v>51</v>
      </c>
      <c r="D180" s="328"/>
      <c r="E180" s="328"/>
      <c r="F180" s="351" t="s">
        <v>2169</v>
      </c>
      <c r="G180" s="328"/>
      <c r="H180" s="328" t="s">
        <v>2242</v>
      </c>
      <c r="I180" s="328" t="s">
        <v>2171</v>
      </c>
      <c r="J180" s="328">
        <v>255</v>
      </c>
      <c r="K180" s="376"/>
    </row>
    <row r="181" s="1" customFormat="1" ht="15" customHeight="1">
      <c r="B181" s="353"/>
      <c r="C181" s="328" t="s">
        <v>136</v>
      </c>
      <c r="D181" s="328"/>
      <c r="E181" s="328"/>
      <c r="F181" s="351" t="s">
        <v>2169</v>
      </c>
      <c r="G181" s="328"/>
      <c r="H181" s="328" t="s">
        <v>2133</v>
      </c>
      <c r="I181" s="328" t="s">
        <v>2171</v>
      </c>
      <c r="J181" s="328">
        <v>10</v>
      </c>
      <c r="K181" s="376"/>
    </row>
    <row r="182" s="1" customFormat="1" ht="15" customHeight="1">
      <c r="B182" s="353"/>
      <c r="C182" s="328" t="s">
        <v>137</v>
      </c>
      <c r="D182" s="328"/>
      <c r="E182" s="328"/>
      <c r="F182" s="351" t="s">
        <v>2169</v>
      </c>
      <c r="G182" s="328"/>
      <c r="H182" s="328" t="s">
        <v>2243</v>
      </c>
      <c r="I182" s="328" t="s">
        <v>2204</v>
      </c>
      <c r="J182" s="328"/>
      <c r="K182" s="376"/>
    </row>
    <row r="183" s="1" customFormat="1" ht="15" customHeight="1">
      <c r="B183" s="353"/>
      <c r="C183" s="328" t="s">
        <v>2244</v>
      </c>
      <c r="D183" s="328"/>
      <c r="E183" s="328"/>
      <c r="F183" s="351" t="s">
        <v>2169</v>
      </c>
      <c r="G183" s="328"/>
      <c r="H183" s="328" t="s">
        <v>2245</v>
      </c>
      <c r="I183" s="328" t="s">
        <v>2204</v>
      </c>
      <c r="J183" s="328"/>
      <c r="K183" s="376"/>
    </row>
    <row r="184" s="1" customFormat="1" ht="15" customHeight="1">
      <c r="B184" s="353"/>
      <c r="C184" s="328" t="s">
        <v>2233</v>
      </c>
      <c r="D184" s="328"/>
      <c r="E184" s="328"/>
      <c r="F184" s="351" t="s">
        <v>2169</v>
      </c>
      <c r="G184" s="328"/>
      <c r="H184" s="328" t="s">
        <v>2246</v>
      </c>
      <c r="I184" s="328" t="s">
        <v>2204</v>
      </c>
      <c r="J184" s="328"/>
      <c r="K184" s="376"/>
    </row>
    <row r="185" s="1" customFormat="1" ht="15" customHeight="1">
      <c r="B185" s="353"/>
      <c r="C185" s="328" t="s">
        <v>139</v>
      </c>
      <c r="D185" s="328"/>
      <c r="E185" s="328"/>
      <c r="F185" s="351" t="s">
        <v>2175</v>
      </c>
      <c r="G185" s="328"/>
      <c r="H185" s="328" t="s">
        <v>2247</v>
      </c>
      <c r="I185" s="328" t="s">
        <v>2171</v>
      </c>
      <c r="J185" s="328">
        <v>50</v>
      </c>
      <c r="K185" s="376"/>
    </row>
    <row r="186" s="1" customFormat="1" ht="15" customHeight="1">
      <c r="B186" s="353"/>
      <c r="C186" s="328" t="s">
        <v>2248</v>
      </c>
      <c r="D186" s="328"/>
      <c r="E186" s="328"/>
      <c r="F186" s="351" t="s">
        <v>2175</v>
      </c>
      <c r="G186" s="328"/>
      <c r="H186" s="328" t="s">
        <v>2249</v>
      </c>
      <c r="I186" s="328" t="s">
        <v>2250</v>
      </c>
      <c r="J186" s="328"/>
      <c r="K186" s="376"/>
    </row>
    <row r="187" s="1" customFormat="1" ht="15" customHeight="1">
      <c r="B187" s="353"/>
      <c r="C187" s="328" t="s">
        <v>2251</v>
      </c>
      <c r="D187" s="328"/>
      <c r="E187" s="328"/>
      <c r="F187" s="351" t="s">
        <v>2175</v>
      </c>
      <c r="G187" s="328"/>
      <c r="H187" s="328" t="s">
        <v>2252</v>
      </c>
      <c r="I187" s="328" t="s">
        <v>2250</v>
      </c>
      <c r="J187" s="328"/>
      <c r="K187" s="376"/>
    </row>
    <row r="188" s="1" customFormat="1" ht="15" customHeight="1">
      <c r="B188" s="353"/>
      <c r="C188" s="328" t="s">
        <v>2253</v>
      </c>
      <c r="D188" s="328"/>
      <c r="E188" s="328"/>
      <c r="F188" s="351" t="s">
        <v>2175</v>
      </c>
      <c r="G188" s="328"/>
      <c r="H188" s="328" t="s">
        <v>2254</v>
      </c>
      <c r="I188" s="328" t="s">
        <v>2250</v>
      </c>
      <c r="J188" s="328"/>
      <c r="K188" s="376"/>
    </row>
    <row r="189" s="1" customFormat="1" ht="15" customHeight="1">
      <c r="B189" s="353"/>
      <c r="C189" s="389" t="s">
        <v>2255</v>
      </c>
      <c r="D189" s="328"/>
      <c r="E189" s="328"/>
      <c r="F189" s="351" t="s">
        <v>2175</v>
      </c>
      <c r="G189" s="328"/>
      <c r="H189" s="328" t="s">
        <v>2256</v>
      </c>
      <c r="I189" s="328" t="s">
        <v>2257</v>
      </c>
      <c r="J189" s="390" t="s">
        <v>2258</v>
      </c>
      <c r="K189" s="376"/>
    </row>
    <row r="190" s="1" customFormat="1" ht="15" customHeight="1">
      <c r="B190" s="353"/>
      <c r="C190" s="389" t="s">
        <v>39</v>
      </c>
      <c r="D190" s="328"/>
      <c r="E190" s="328"/>
      <c r="F190" s="351" t="s">
        <v>2169</v>
      </c>
      <c r="G190" s="328"/>
      <c r="H190" s="325" t="s">
        <v>2259</v>
      </c>
      <c r="I190" s="328" t="s">
        <v>2260</v>
      </c>
      <c r="J190" s="328"/>
      <c r="K190" s="376"/>
    </row>
    <row r="191" s="1" customFormat="1" ht="15" customHeight="1">
      <c r="B191" s="353"/>
      <c r="C191" s="389" t="s">
        <v>2261</v>
      </c>
      <c r="D191" s="328"/>
      <c r="E191" s="328"/>
      <c r="F191" s="351" t="s">
        <v>2169</v>
      </c>
      <c r="G191" s="328"/>
      <c r="H191" s="328" t="s">
        <v>2262</v>
      </c>
      <c r="I191" s="328" t="s">
        <v>2204</v>
      </c>
      <c r="J191" s="328"/>
      <c r="K191" s="376"/>
    </row>
    <row r="192" s="1" customFormat="1" ht="15" customHeight="1">
      <c r="B192" s="353"/>
      <c r="C192" s="389" t="s">
        <v>2263</v>
      </c>
      <c r="D192" s="328"/>
      <c r="E192" s="328"/>
      <c r="F192" s="351" t="s">
        <v>2169</v>
      </c>
      <c r="G192" s="328"/>
      <c r="H192" s="328" t="s">
        <v>2264</v>
      </c>
      <c r="I192" s="328" t="s">
        <v>2204</v>
      </c>
      <c r="J192" s="328"/>
      <c r="K192" s="376"/>
    </row>
    <row r="193" s="1" customFormat="1" ht="15" customHeight="1">
      <c r="B193" s="353"/>
      <c r="C193" s="389" t="s">
        <v>2265</v>
      </c>
      <c r="D193" s="328"/>
      <c r="E193" s="328"/>
      <c r="F193" s="351" t="s">
        <v>2175</v>
      </c>
      <c r="G193" s="328"/>
      <c r="H193" s="328" t="s">
        <v>2266</v>
      </c>
      <c r="I193" s="328" t="s">
        <v>2204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2267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2268</v>
      </c>
      <c r="D200" s="392"/>
      <c r="E200" s="392"/>
      <c r="F200" s="392" t="s">
        <v>2269</v>
      </c>
      <c r="G200" s="393"/>
      <c r="H200" s="392" t="s">
        <v>2270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2260</v>
      </c>
      <c r="D202" s="328"/>
      <c r="E202" s="328"/>
      <c r="F202" s="351" t="s">
        <v>40</v>
      </c>
      <c r="G202" s="328"/>
      <c r="H202" s="328" t="s">
        <v>2271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41</v>
      </c>
      <c r="G203" s="328"/>
      <c r="H203" s="328" t="s">
        <v>2272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44</v>
      </c>
      <c r="G204" s="328"/>
      <c r="H204" s="328" t="s">
        <v>2273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42</v>
      </c>
      <c r="G205" s="328"/>
      <c r="H205" s="328" t="s">
        <v>2274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43</v>
      </c>
      <c r="G206" s="328"/>
      <c r="H206" s="328" t="s">
        <v>2275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2216</v>
      </c>
      <c r="D208" s="328"/>
      <c r="E208" s="328"/>
      <c r="F208" s="351" t="s">
        <v>75</v>
      </c>
      <c r="G208" s="328"/>
      <c r="H208" s="328" t="s">
        <v>2276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2112</v>
      </c>
      <c r="G209" s="328"/>
      <c r="H209" s="328" t="s">
        <v>2113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2110</v>
      </c>
      <c r="G210" s="328"/>
      <c r="H210" s="328" t="s">
        <v>2277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2114</v>
      </c>
      <c r="G211" s="389"/>
      <c r="H211" s="380" t="s">
        <v>2115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2116</v>
      </c>
      <c r="G212" s="389"/>
      <c r="H212" s="380" t="s">
        <v>2278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2240</v>
      </c>
      <c r="D214" s="328"/>
      <c r="E214" s="328"/>
      <c r="F214" s="351">
        <v>1</v>
      </c>
      <c r="G214" s="389"/>
      <c r="H214" s="380" t="s">
        <v>2279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2280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2281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2282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2024-04-10T13:25:47Z</dcterms:created>
  <dcterms:modified xsi:type="dcterms:W3CDTF">2024-04-10T13:26:10Z</dcterms:modified>
</cp:coreProperties>
</file>