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19425" windowHeight="11025"/>
  </bookViews>
  <sheets>
    <sheet name="Položkový rozpočet" sheetId="2" r:id="rId1"/>
  </sheets>
  <definedNames>
    <definedName name="_xlnm.Print_Area" localSheetId="0">'Položkový rozpočet'!$B$2:$L$51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K35" i="2" s="1"/>
  <c r="L35" i="2" s="1"/>
  <c r="H37" i="2" l="1"/>
  <c r="K37" i="2" s="1"/>
  <c r="L37" i="2" s="1"/>
  <c r="H36" i="2" l="1"/>
  <c r="K36" i="2" s="1"/>
  <c r="L36" i="2" s="1"/>
  <c r="H34" i="2"/>
  <c r="K34" i="2" s="1"/>
  <c r="L34" i="2" s="1"/>
  <c r="G16" i="2"/>
  <c r="J16" i="2" s="1"/>
  <c r="L16" i="2" s="1"/>
  <c r="D15" i="2"/>
  <c r="G15" i="2" s="1"/>
  <c r="J15" i="2" s="1"/>
  <c r="L15" i="2" s="1"/>
  <c r="G27" i="2"/>
  <c r="J27" i="2" s="1"/>
  <c r="L27" i="2" s="1"/>
  <c r="G26" i="2"/>
  <c r="J26" i="2" s="1"/>
  <c r="L26" i="2" s="1"/>
  <c r="D19" i="2" l="1"/>
  <c r="D20" i="2"/>
  <c r="D32" i="2" s="1"/>
  <c r="G14" i="2"/>
  <c r="J14" i="2" s="1"/>
  <c r="L14" i="2" s="1"/>
  <c r="G25" i="2"/>
  <c r="J25" i="2" s="1"/>
  <c r="L25" i="2" s="1"/>
  <c r="G29" i="2" l="1"/>
  <c r="J29" i="2" s="1"/>
  <c r="L29" i="2" s="1"/>
  <c r="D13" i="2"/>
  <c r="G12" i="2"/>
  <c r="J12" i="2" s="1"/>
  <c r="L12" i="2" s="1"/>
  <c r="G11" i="2"/>
  <c r="J11" i="2" s="1"/>
  <c r="L11" i="2" s="1"/>
  <c r="G10" i="2"/>
  <c r="J10" i="2" s="1"/>
  <c r="L10" i="2" s="1"/>
  <c r="G18" i="2" l="1"/>
  <c r="J18" i="2" s="1"/>
  <c r="L18" i="2" s="1"/>
  <c r="G17" i="2" l="1"/>
  <c r="J17" i="2" s="1"/>
  <c r="L17" i="2" s="1"/>
  <c r="G30" i="2"/>
  <c r="J30" i="2" s="1"/>
  <c r="L30" i="2" s="1"/>
  <c r="G31" i="2"/>
  <c r="J31" i="2" s="1"/>
  <c r="L31" i="2" s="1"/>
  <c r="G28" i="2"/>
  <c r="J28" i="2" s="1"/>
  <c r="L28" i="2" s="1"/>
  <c r="H33" i="2" l="1"/>
  <c r="K33" i="2" s="1"/>
  <c r="L33" i="2" s="1"/>
  <c r="G19" i="2"/>
  <c r="J19" i="2" s="1"/>
  <c r="L19" i="2" s="1"/>
  <c r="H43" i="2"/>
  <c r="K43" i="2" s="1"/>
  <c r="L43" i="2" s="1"/>
  <c r="G20" i="2" l="1"/>
  <c r="J20" i="2" s="1"/>
  <c r="L20" i="2" s="1"/>
  <c r="D40" i="2" l="1"/>
  <c r="G32" i="2" l="1"/>
  <c r="J32" i="2" s="1"/>
  <c r="L32" i="2" s="1"/>
  <c r="G24" i="2"/>
  <c r="J24" i="2" s="1"/>
  <c r="L24" i="2" s="1"/>
  <c r="H44" i="2" l="1"/>
  <c r="K44" i="2" s="1"/>
  <c r="L44" i="2" s="1"/>
  <c r="G7" i="2" l="1"/>
  <c r="J7" i="2" s="1"/>
  <c r="L7" i="2" s="1"/>
  <c r="G8" i="2"/>
  <c r="J8" i="2" s="1"/>
  <c r="L8" i="2" s="1"/>
  <c r="G9" i="2"/>
  <c r="J9" i="2" s="1"/>
  <c r="L9" i="2" s="1"/>
  <c r="G6" i="2"/>
  <c r="J6" i="2" l="1"/>
  <c r="H46" i="2" l="1"/>
  <c r="L6" i="2"/>
  <c r="G42" i="2"/>
  <c r="J42" i="2" s="1"/>
  <c r="L42" i="2" s="1"/>
  <c r="G40" i="2"/>
  <c r="K46" i="2" l="1"/>
  <c r="G41" i="2" l="1"/>
  <c r="J41" i="2" s="1"/>
  <c r="L41" i="2" s="1"/>
  <c r="F51" i="2" l="1"/>
  <c r="H51" i="2" s="1"/>
  <c r="G51" i="2" s="1"/>
  <c r="G23" i="2" l="1"/>
  <c r="G46" i="2" s="1"/>
  <c r="J23" i="2" l="1"/>
  <c r="C46" i="2"/>
  <c r="F49" i="2" s="1"/>
  <c r="J40" i="2"/>
  <c r="J46" i="2" l="1"/>
  <c r="L23" i="2"/>
  <c r="F50" i="2"/>
  <c r="H49" i="2"/>
  <c r="L40" i="2"/>
  <c r="G49" i="2" l="1"/>
  <c r="H50" i="2"/>
  <c r="G50" i="2" s="1"/>
  <c r="E51" i="2"/>
  <c r="E50" i="2"/>
  <c r="L46" i="2"/>
</calcChain>
</file>

<file path=xl/sharedStrings.xml><?xml version="1.0" encoding="utf-8"?>
<sst xmlns="http://schemas.openxmlformats.org/spreadsheetml/2006/main" count="242" uniqueCount="112">
  <si>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</si>
  <si>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</si>
  <si>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</si>
  <si>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</si>
  <si>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</si>
  <si>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</si>
  <si>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</si>
  <si>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</si>
  <si>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</si>
  <si>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</si>
  <si>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</si>
  <si>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</si>
  <si>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</si>
  <si>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</si>
  <si>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</si>
  <si>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</si>
  <si>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</si>
  <si>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</si>
  <si>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</si>
  <si>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</si>
  <si>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</si>
  <si>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</si>
  <si>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</si>
  <si>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</si>
  <si>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</si>
  <si>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</si>
  <si>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</si>
  <si>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</si>
  <si>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</si>
  <si>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</si>
  <si>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</si>
  <si>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</si>
  <si>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</si>
  <si>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</si>
  <si>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</si>
  <si>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</si>
  <si>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</si>
  <si>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</si>
  <si>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Pronájem montážní plošiny (hod.)</t>
  </si>
  <si>
    <t>DPH 21%</t>
  </si>
  <si>
    <t>Výdaje v Kč s DPH</t>
  </si>
  <si>
    <t>2.3</t>
  </si>
  <si>
    <t>3.3</t>
  </si>
  <si>
    <t>2.4</t>
  </si>
  <si>
    <t>Ekologická likvidace svítidel</t>
  </si>
  <si>
    <t>m</t>
  </si>
  <si>
    <t>Svodový kabel CYKY 3Cx1,5mm</t>
  </si>
  <si>
    <t>Demontáž stávajícího svítidla</t>
  </si>
  <si>
    <t>Montáž svodového kabelu</t>
  </si>
  <si>
    <t>2.6</t>
  </si>
  <si>
    <t>Odvoz a likvidace demont. materiálu</t>
  </si>
  <si>
    <t>3.5</t>
  </si>
  <si>
    <t>Revizní zpráva</t>
  </si>
  <si>
    <t>Montáž nového LED svítidla</t>
  </si>
  <si>
    <t>Aktualizace pasportu</t>
  </si>
  <si>
    <t>Stožárová rozvodnice univerzální čtyřsvorková se šrouby M8</t>
  </si>
  <si>
    <t>Demontáž stávajícího výložníku</t>
  </si>
  <si>
    <t>Montáž nového výložníku</t>
  </si>
  <si>
    <t>Výložník UD 1-1500</t>
  </si>
  <si>
    <t>Zkrácení stávajícího stožáru</t>
  </si>
  <si>
    <t>1.5</t>
  </si>
  <si>
    <t>1.6</t>
  </si>
  <si>
    <t>1.7</t>
  </si>
  <si>
    <t>2.5</t>
  </si>
  <si>
    <t>2.7</t>
  </si>
  <si>
    <t>2.8</t>
  </si>
  <si>
    <t>Výložník UD 2-1500</t>
  </si>
  <si>
    <t>1.8</t>
  </si>
  <si>
    <t>Položkový rozpočet investiční akce</t>
  </si>
  <si>
    <t xml:space="preserve"> (doplní účastník) </t>
  </si>
  <si>
    <t>Typ 1, silniční LED svítidlo , CLO, 2700, REG</t>
  </si>
  <si>
    <t>Typ 2, silniční LED svítidlo , CLO, 2700, REG</t>
  </si>
  <si>
    <t>Typ 3, silniční LED svítidlo , CLO, 2700, REG</t>
  </si>
  <si>
    <t>Typ 4, silniční LED svítidlo , CLO, 2700, REG</t>
  </si>
  <si>
    <t>Typ 5, silniční LED svítidlo , CLO, 2700, REG</t>
  </si>
  <si>
    <t>Typ 6, silniční LED svítidlo , CLO, 2700, REG</t>
  </si>
  <si>
    <t>Typ 7, silniční LED svítidlo , CLO, 2700, REG</t>
  </si>
  <si>
    <t>1.9</t>
  </si>
  <si>
    <t>1.10</t>
  </si>
  <si>
    <t>1.11</t>
  </si>
  <si>
    <t>Součet nových svítidel (492)</t>
  </si>
  <si>
    <t>Montáž stožárové rozvodnice univerzální čtyřsvorkové se šrouby M8</t>
  </si>
  <si>
    <t>2.9</t>
  </si>
  <si>
    <t>Demontáž stávajícího betonového stožáru do 6 m</t>
  </si>
  <si>
    <t>1.12</t>
  </si>
  <si>
    <t>2.10</t>
  </si>
  <si>
    <t>2.11</t>
  </si>
  <si>
    <t>2.12</t>
  </si>
  <si>
    <t>1.13</t>
  </si>
  <si>
    <t>1.14</t>
  </si>
  <si>
    <t xml:space="preserve">Kabelová spojka </t>
  </si>
  <si>
    <t>Montáž bezpaticového třístupňového ocelového sadového stožáru výšky 6 m, (výška umístění svítidla v 6 m),  včetně výkopu základu (vybourání a zvětšení stávajícího základu), zabetonování základu, průchodkami pro kabel a pouzdra, naspojkování kabelovou spojkou a připojení na stožárovou výzbroj, odvoz přebytečného výkopu, bez. skládkovného,vč. uvedení povrchu do původního stavu (asfalt na chodníku)</t>
  </si>
  <si>
    <t>Montáž bezpaticového třístupňového ocelového sadového stožáru výšky 6 m, (výška umístění svítidla v 6 m),  včetně výkopu základu (vybourání a zvětšení stávajícího základu), zabetonování základu, průchodkami pro kabel a pouzdra, naspojkování kabelovou spojkou a připojení na stožárovou výzbroj, odvoz přebytečného výkopu, bez. skládkovného,vč. uvedení povrchu do původního stavu (zeleň)</t>
  </si>
  <si>
    <t>Příloha č. 7 ZD</t>
  </si>
  <si>
    <r>
      <t xml:space="preserve">V ………………….  dne ………….. </t>
    </r>
    <r>
      <rPr>
        <sz val="12"/>
        <color rgb="FFFF0000"/>
        <rFont val="Times New Roman"/>
        <family val="1"/>
        <charset val="238"/>
      </rPr>
      <t>(doplní účastník)</t>
    </r>
  </si>
  <si>
    <t>……………………………………………</t>
  </si>
  <si>
    <t>Jméno, příjmení, funkce</t>
  </si>
  <si>
    <t xml:space="preserve">Podpis osoby oprávněné jednat jménem </t>
  </si>
  <si>
    <t>účastníka zadávacího řízení</t>
  </si>
  <si>
    <t>Měření odporu uzemňovacího vodiče</t>
  </si>
  <si>
    <t>hod.</t>
  </si>
  <si>
    <t>úsek</t>
  </si>
  <si>
    <t>Měření izolačního stavu kabelů</t>
  </si>
  <si>
    <t>žíla</t>
  </si>
  <si>
    <t>Dozor správce sítě</t>
  </si>
  <si>
    <t>Součinnost správce sítě</t>
  </si>
  <si>
    <t>2.13</t>
  </si>
  <si>
    <t>2.14</t>
  </si>
  <si>
    <t>2.15</t>
  </si>
  <si>
    <t>Nový sadový třístupnový stožár, umístění svítidla 6 m (atypický 159/89/60)</t>
  </si>
  <si>
    <t>Kabel CYKY 4J 10 - rezerva k napojení spojek (5 m/ spojka)</t>
  </si>
  <si>
    <t>Vyhotovení měřících protokolů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</si>
</sst>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&quot;Kč&quot;_-;\-* #,##0.00\ &quot;Kč&quot;_-;_-* &quot;-&quot;??\ &quot;Kč&quot;_-;_-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BE4D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4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8" fillId="2" borderId="2" xfId="3" applyNumberFormat="1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0" borderId="2" xfId="3" applyNumberFormat="1" applyFont="1" applyBorder="1" applyAlignment="1">
      <alignment vertical="center"/>
    </xf>
    <xf numFmtId="44" fontId="8" fillId="0" borderId="0" xfId="3" applyNumberFormat="1" applyFont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10" fillId="0" borderId="2" xfId="4" applyFont="1" applyBorder="1" applyAlignment="1">
      <alignment vertical="center" wrapText="1"/>
    </xf>
    <xf numFmtId="10" fontId="10" fillId="0" borderId="2" xfId="2" applyNumberFormat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44" fontId="7" fillId="0" borderId="0" xfId="1" applyFont="1" applyFill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1" fillId="0" borderId="0" xfId="6" applyFont="1" applyAlignment="1">
      <alignment vertical="center"/>
    </xf>
    <xf numFmtId="49" fontId="11" fillId="0" borderId="0" xfId="6" applyNumberFormat="1" applyFont="1" applyAlignment="1">
      <alignment vertical="center"/>
    </xf>
    <xf numFmtId="0" fontId="16" fillId="0" borderId="5" xfId="0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44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4" applyFont="1" applyAlignment="1">
      <alignment vertical="center" wrapText="1"/>
    </xf>
    <xf numFmtId="10" fontId="10" fillId="0" borderId="0" xfId="2" applyNumberFormat="1" applyFont="1" applyBorder="1" applyAlignment="1">
      <alignment vertical="center" wrapText="1"/>
    </xf>
    <xf numFmtId="44" fontId="10" fillId="0" borderId="0" xfId="1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/>
    </xf>
    <xf numFmtId="44" fontId="8" fillId="4" borderId="0" xfId="3" applyNumberFormat="1" applyFont="1" applyFill="1" applyAlignment="1">
      <alignment vertical="center"/>
    </xf>
    <xf numFmtId="0" fontId="8" fillId="4" borderId="0" xfId="3" applyFont="1" applyFill="1" applyAlignment="1">
      <alignment vertical="center"/>
    </xf>
    <xf numFmtId="0" fontId="7" fillId="4" borderId="0" xfId="0" applyFont="1" applyFill="1" applyAlignment="1">
      <alignment vertical="center"/>
    </xf>
    <xf numFmtId="49" fontId="7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49" fontId="15" fillId="0" borderId="2" xfId="0" applyNumberFormat="1" applyFont="1" applyBorder="1"/>
    <xf numFmtId="164" fontId="18" fillId="3" borderId="6" xfId="0" applyNumberFormat="1" applyFont="1" applyFill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44" fontId="7" fillId="0" borderId="0" xfId="1" applyFont="1" applyBorder="1" applyAlignment="1">
      <alignment horizontal="right" vertical="center"/>
    </xf>
    <xf numFmtId="44" fontId="7" fillId="0" borderId="0" xfId="1" applyFont="1" applyBorder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6" applyFont="1" applyAlignment="1">
      <alignment horizontal="left" vertical="center"/>
    </xf>
    <xf numFmtId="44" fontId="7" fillId="0" borderId="0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</cellXfs>
  <cellStyles count="29">
    <cellStyle name="Měna" xfId="1" builtinId="4"/>
    <cellStyle name="Měna 2" xfId="7"/>
    <cellStyle name="Měna 2 2" xfId="22"/>
    <cellStyle name="Měna 2 3" xfId="15"/>
    <cellStyle name="Měna 3" xfId="9"/>
    <cellStyle name="Měna 3 2" xfId="23"/>
    <cellStyle name="Měna 4" xfId="18"/>
    <cellStyle name="Měna 5" xfId="26"/>
    <cellStyle name="Měna 6" xfId="12"/>
    <cellStyle name="Normální" xfId="0" builtinId="0"/>
    <cellStyle name="Normální 17" xfId="3"/>
    <cellStyle name="Normální 17 2" xfId="10"/>
    <cellStyle name="Normální 17 2 2" xfId="24"/>
    <cellStyle name="Normální 17 2 3" xfId="16"/>
    <cellStyle name="Normální 17 3" xfId="19"/>
    <cellStyle name="Normální 17 4" xfId="27"/>
    <cellStyle name="Normální 17 5" xfId="13"/>
    <cellStyle name="Normální 18" xfId="4"/>
    <cellStyle name="Normální 18 2" xfId="11"/>
    <cellStyle name="Normální 18 2 2" xfId="25"/>
    <cellStyle name="Normální 18 2 3" xfId="17"/>
    <cellStyle name="Normální 18 3" xfId="20"/>
    <cellStyle name="Normální 18 4" xfId="28"/>
    <cellStyle name="Normální 18 5" xfId="14"/>
    <cellStyle name="Normální 2" xfId="6"/>
    <cellStyle name="Normální 2 2" xfId="21"/>
    <cellStyle name="Normální 22 2" xfId="8"/>
    <cellStyle name="Pivot Table Value" xfId="5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topLeftCell="A21" zoomScaleNormal="100" workbookViewId="0">
      <selection activeCell="D37" sqref="D37"/>
    </sheetView>
  </sheetViews>
  <sheetFormatPr defaultColWidth="9.140625" defaultRowHeight="12.75" x14ac:dyDescent="0.25"/>
  <cols>
    <col min="1" max="1" width="3.140625" style="15" customWidth="1"/>
    <col min="2" max="2" width="6" style="10" bestFit="1" customWidth="1"/>
    <col min="3" max="3" width="74.42578125" style="15" customWidth="1"/>
    <col min="4" max="4" width="8" style="15" bestFit="1" customWidth="1"/>
    <col min="5" max="5" width="17.5703125" style="15" customWidth="1"/>
    <col min="6" max="8" width="14.5703125" style="15" bestFit="1" customWidth="1"/>
    <col min="9" max="9" width="2.140625" style="15" customWidth="1"/>
    <col min="10" max="10" width="14.5703125" style="15" bestFit="1" customWidth="1"/>
    <col min="11" max="11" width="13.140625" style="15" customWidth="1"/>
    <col min="12" max="12" width="14.5703125" style="15" bestFit="1" customWidth="1"/>
    <col min="13" max="13" width="3.140625" style="15" customWidth="1"/>
    <col min="14" max="14" width="9.140625" style="15"/>
    <col min="15" max="15" width="12.140625" style="15" bestFit="1" customWidth="1"/>
    <col min="16" max="16384" width="9.140625" style="15"/>
  </cols>
  <sheetData>
    <row r="1" spans="1:13" x14ac:dyDescent="0.25">
      <c r="A1" s="64"/>
      <c r="B1" s="65"/>
      <c r="C1" s="66" t="s">
        <v>68</v>
      </c>
      <c r="D1" s="64"/>
      <c r="E1" s="64"/>
      <c r="F1" s="64"/>
      <c r="G1" s="64"/>
      <c r="H1" s="64"/>
      <c r="I1" s="64"/>
      <c r="J1" s="64"/>
      <c r="K1" s="64"/>
      <c r="L1" s="67" t="s">
        <v>93</v>
      </c>
    </row>
    <row r="2" spans="1:13" x14ac:dyDescent="0.25">
      <c r="B2" s="80"/>
      <c r="C2" s="80"/>
      <c r="D2" s="78"/>
      <c r="E2" s="78"/>
      <c r="F2" s="49"/>
      <c r="G2" s="49"/>
      <c r="H2" s="49"/>
      <c r="I2" s="49"/>
      <c r="J2" s="50"/>
      <c r="K2" s="20"/>
      <c r="L2" s="21"/>
      <c r="M2" s="21"/>
    </row>
    <row r="3" spans="1:13" x14ac:dyDescent="0.25">
      <c r="B3" s="82" t="s">
        <v>0</v>
      </c>
      <c r="C3" s="83" t="s">
        <v>1</v>
      </c>
      <c r="D3" s="83" t="s">
        <v>2</v>
      </c>
      <c r="E3" s="83" t="s">
        <v>3</v>
      </c>
      <c r="F3" s="81" t="s">
        <v>4</v>
      </c>
      <c r="G3" s="81"/>
      <c r="H3" s="81"/>
      <c r="I3" s="22"/>
      <c r="J3" s="81" t="s">
        <v>40</v>
      </c>
      <c r="K3" s="81"/>
      <c r="L3" s="81" t="s">
        <v>39</v>
      </c>
      <c r="M3" s="8"/>
    </row>
    <row r="4" spans="1:13" x14ac:dyDescent="0.25">
      <c r="B4" s="82"/>
      <c r="C4" s="83"/>
      <c r="D4" s="83"/>
      <c r="E4" s="83"/>
      <c r="F4" s="1" t="s">
        <v>5</v>
      </c>
      <c r="G4" s="1" t="s">
        <v>6</v>
      </c>
      <c r="H4" s="1" t="s">
        <v>7</v>
      </c>
      <c r="I4" s="2"/>
      <c r="J4" s="1" t="s">
        <v>6</v>
      </c>
      <c r="K4" s="1" t="s">
        <v>7</v>
      </c>
      <c r="L4" s="81"/>
      <c r="M4" s="8"/>
    </row>
    <row r="5" spans="1:13" x14ac:dyDescent="0.25">
      <c r="B5" s="3" t="s">
        <v>8</v>
      </c>
      <c r="C5" s="23" t="s">
        <v>9</v>
      </c>
      <c r="D5" s="24"/>
      <c r="E5" s="24"/>
      <c r="F5" s="25"/>
      <c r="G5" s="26"/>
      <c r="H5" s="26"/>
      <c r="I5" s="18"/>
      <c r="J5" s="26"/>
      <c r="K5" s="26"/>
      <c r="L5" s="81"/>
      <c r="M5" s="8"/>
    </row>
    <row r="6" spans="1:13" x14ac:dyDescent="0.2">
      <c r="B6" s="9" t="s">
        <v>10</v>
      </c>
      <c r="C6" s="68" t="s">
        <v>70</v>
      </c>
      <c r="D6" s="51">
        <v>195</v>
      </c>
      <c r="E6" s="17" t="s">
        <v>11</v>
      </c>
      <c r="F6" s="69" t="s">
        <v>69</v>
      </c>
      <c r="G6" s="7" t="e">
        <f>D6*F6</f>
        <v>#VALUE!</v>
      </c>
      <c r="H6" s="7" t="s">
        <v>12</v>
      </c>
      <c r="I6" s="7"/>
      <c r="J6" s="7" t="e">
        <f>G6*1.21</f>
        <v>#VALUE!</v>
      </c>
      <c r="K6" s="7" t="s">
        <v>12</v>
      </c>
      <c r="L6" s="18" t="e">
        <f>J6-G6</f>
        <v>#VALUE!</v>
      </c>
      <c r="M6" s="19"/>
    </row>
    <row r="7" spans="1:13" x14ac:dyDescent="0.2">
      <c r="B7" s="9" t="s">
        <v>13</v>
      </c>
      <c r="C7" s="68" t="s">
        <v>71</v>
      </c>
      <c r="D7" s="51">
        <v>38</v>
      </c>
      <c r="E7" s="17" t="s">
        <v>11</v>
      </c>
      <c r="F7" s="69" t="s">
        <v>69</v>
      </c>
      <c r="G7" s="7" t="e">
        <f t="shared" ref="G7:G20" si="0">D7*F7</f>
        <v>#VALUE!</v>
      </c>
      <c r="H7" s="7" t="s">
        <v>12</v>
      </c>
      <c r="I7" s="7"/>
      <c r="J7" s="7" t="e">
        <f t="shared" ref="J7:J20" si="1">G7*1.21</f>
        <v>#VALUE!</v>
      </c>
      <c r="K7" s="7" t="s">
        <v>12</v>
      </c>
      <c r="L7" s="18" t="e">
        <f t="shared" ref="L7:L20" si="2">J7-G7</f>
        <v>#VALUE!</v>
      </c>
      <c r="M7" s="19"/>
    </row>
    <row r="8" spans="1:13" x14ac:dyDescent="0.2">
      <c r="B8" s="9" t="s">
        <v>14</v>
      </c>
      <c r="C8" s="68" t="s">
        <v>72</v>
      </c>
      <c r="D8" s="51">
        <v>6</v>
      </c>
      <c r="E8" s="17" t="s">
        <v>11</v>
      </c>
      <c r="F8" s="69" t="s">
        <v>69</v>
      </c>
      <c r="G8" s="7" t="e">
        <f t="shared" si="0"/>
        <v>#VALUE!</v>
      </c>
      <c r="H8" s="7" t="s">
        <v>12</v>
      </c>
      <c r="I8" s="7"/>
      <c r="J8" s="7" t="e">
        <f t="shared" si="1"/>
        <v>#VALUE!</v>
      </c>
      <c r="K8" s="7" t="s">
        <v>12</v>
      </c>
      <c r="L8" s="18" t="e">
        <f t="shared" si="2"/>
        <v>#VALUE!</v>
      </c>
      <c r="M8" s="19"/>
    </row>
    <row r="9" spans="1:13" x14ac:dyDescent="0.2">
      <c r="B9" s="9" t="s">
        <v>15</v>
      </c>
      <c r="C9" s="68" t="s">
        <v>73</v>
      </c>
      <c r="D9" s="51">
        <v>60</v>
      </c>
      <c r="E9" s="17" t="s">
        <v>11</v>
      </c>
      <c r="F9" s="69" t="s">
        <v>69</v>
      </c>
      <c r="G9" s="7" t="e">
        <f t="shared" si="0"/>
        <v>#VALUE!</v>
      </c>
      <c r="H9" s="7" t="s">
        <v>12</v>
      </c>
      <c r="I9" s="7"/>
      <c r="J9" s="7" t="e">
        <f t="shared" si="1"/>
        <v>#VALUE!</v>
      </c>
      <c r="K9" s="7" t="s">
        <v>12</v>
      </c>
      <c r="L9" s="18" t="e">
        <f t="shared" si="2"/>
        <v>#VALUE!</v>
      </c>
      <c r="M9" s="19"/>
    </row>
    <row r="10" spans="1:13" x14ac:dyDescent="0.2">
      <c r="B10" s="9" t="s">
        <v>60</v>
      </c>
      <c r="C10" s="68" t="s">
        <v>74</v>
      </c>
      <c r="D10" s="51">
        <v>64</v>
      </c>
      <c r="E10" s="17" t="s">
        <v>11</v>
      </c>
      <c r="F10" s="69" t="s">
        <v>69</v>
      </c>
      <c r="G10" s="7" t="e">
        <f t="shared" ref="G10:G12" si="3">D10*F10</f>
        <v>#VALUE!</v>
      </c>
      <c r="H10" s="7" t="s">
        <v>12</v>
      </c>
      <c r="I10" s="7"/>
      <c r="J10" s="7" t="e">
        <f t="shared" ref="J10:J12" si="4">G10*1.21</f>
        <v>#VALUE!</v>
      </c>
      <c r="K10" s="7" t="s">
        <v>12</v>
      </c>
      <c r="L10" s="18" t="e">
        <f t="shared" ref="L10:L12" si="5">J10-G10</f>
        <v>#VALUE!</v>
      </c>
      <c r="M10" s="19"/>
    </row>
    <row r="11" spans="1:13" x14ac:dyDescent="0.2">
      <c r="B11" s="9" t="s">
        <v>61</v>
      </c>
      <c r="C11" s="68" t="s">
        <v>75</v>
      </c>
      <c r="D11" s="51">
        <v>101</v>
      </c>
      <c r="E11" s="17" t="s">
        <v>11</v>
      </c>
      <c r="F11" s="69" t="s">
        <v>69</v>
      </c>
      <c r="G11" s="7" t="e">
        <f t="shared" si="3"/>
        <v>#VALUE!</v>
      </c>
      <c r="H11" s="7" t="s">
        <v>12</v>
      </c>
      <c r="I11" s="7"/>
      <c r="J11" s="7" t="e">
        <f t="shared" si="4"/>
        <v>#VALUE!</v>
      </c>
      <c r="K11" s="7" t="s">
        <v>12</v>
      </c>
      <c r="L11" s="18" t="e">
        <f t="shared" si="5"/>
        <v>#VALUE!</v>
      </c>
      <c r="M11" s="19"/>
    </row>
    <row r="12" spans="1:13" x14ac:dyDescent="0.2">
      <c r="B12" s="9" t="s">
        <v>62</v>
      </c>
      <c r="C12" s="68" t="s">
        <v>76</v>
      </c>
      <c r="D12" s="51">
        <v>28</v>
      </c>
      <c r="E12" s="17" t="s">
        <v>11</v>
      </c>
      <c r="F12" s="69" t="s">
        <v>69</v>
      </c>
      <c r="G12" s="7" t="e">
        <f t="shared" si="3"/>
        <v>#VALUE!</v>
      </c>
      <c r="H12" s="7" t="s">
        <v>12</v>
      </c>
      <c r="I12" s="7"/>
      <c r="J12" s="7" t="e">
        <f t="shared" si="4"/>
        <v>#VALUE!</v>
      </c>
      <c r="K12" s="7" t="s">
        <v>12</v>
      </c>
      <c r="L12" s="18" t="e">
        <f t="shared" si="5"/>
        <v>#VALUE!</v>
      </c>
      <c r="M12" s="19"/>
    </row>
    <row r="13" spans="1:13" ht="15" x14ac:dyDescent="0.25">
      <c r="B13" s="9"/>
      <c r="C13" s="56" t="s">
        <v>80</v>
      </c>
      <c r="D13" s="57">
        <f>SUM(D6:D12)</f>
        <v>492</v>
      </c>
      <c r="E13" s="17"/>
      <c r="F13" s="70"/>
      <c r="G13" s="7"/>
      <c r="H13" s="7"/>
      <c r="I13" s="7"/>
      <c r="J13" s="7"/>
      <c r="K13" s="7"/>
      <c r="L13" s="18"/>
      <c r="M13" s="19"/>
    </row>
    <row r="14" spans="1:13" x14ac:dyDescent="0.25">
      <c r="B14" s="9" t="s">
        <v>67</v>
      </c>
      <c r="C14" s="27" t="s">
        <v>109</v>
      </c>
      <c r="D14" s="16">
        <v>4</v>
      </c>
      <c r="E14" s="17" t="s">
        <v>11</v>
      </c>
      <c r="F14" s="69" t="s">
        <v>69</v>
      </c>
      <c r="G14" s="7" t="e">
        <f t="shared" ref="G14" si="6">D14*F14</f>
        <v>#VALUE!</v>
      </c>
      <c r="H14" s="7" t="s">
        <v>12</v>
      </c>
      <c r="I14" s="7"/>
      <c r="J14" s="7" t="e">
        <f t="shared" ref="J14" si="7">G14*1.21</f>
        <v>#VALUE!</v>
      </c>
      <c r="K14" s="7" t="s">
        <v>12</v>
      </c>
      <c r="L14" s="18" t="e">
        <f t="shared" ref="L14" si="8">J14-G14</f>
        <v>#VALUE!</v>
      </c>
      <c r="M14" s="19"/>
    </row>
    <row r="15" spans="1:13" x14ac:dyDescent="0.25">
      <c r="B15" s="9" t="s">
        <v>77</v>
      </c>
      <c r="C15" s="27" t="s">
        <v>90</v>
      </c>
      <c r="D15" s="16">
        <f>D14</f>
        <v>4</v>
      </c>
      <c r="E15" s="17" t="s">
        <v>11</v>
      </c>
      <c r="F15" s="69" t="s">
        <v>69</v>
      </c>
      <c r="G15" s="7" t="e">
        <f t="shared" ref="G15" si="9">D15*F15</f>
        <v>#VALUE!</v>
      </c>
      <c r="H15" s="7" t="s">
        <v>12</v>
      </c>
      <c r="I15" s="7"/>
      <c r="J15" s="7" t="e">
        <f t="shared" ref="J15" si="10">G15*1.21</f>
        <v>#VALUE!</v>
      </c>
      <c r="K15" s="7" t="s">
        <v>12</v>
      </c>
      <c r="L15" s="18" t="e">
        <f t="shared" ref="L15" si="11">J15-G15</f>
        <v>#VALUE!</v>
      </c>
      <c r="M15" s="19"/>
    </row>
    <row r="16" spans="1:13" x14ac:dyDescent="0.25">
      <c r="B16" s="9" t="s">
        <v>78</v>
      </c>
      <c r="C16" s="27" t="s">
        <v>110</v>
      </c>
      <c r="D16" s="16">
        <v>20</v>
      </c>
      <c r="E16" s="17" t="s">
        <v>45</v>
      </c>
      <c r="F16" s="69" t="s">
        <v>69</v>
      </c>
      <c r="G16" s="7" t="e">
        <f t="shared" ref="G16" si="12">D16*F16</f>
        <v>#VALUE!</v>
      </c>
      <c r="H16" s="7" t="s">
        <v>12</v>
      </c>
      <c r="I16" s="7"/>
      <c r="J16" s="7" t="e">
        <f t="shared" ref="J16" si="13">G16*1.21</f>
        <v>#VALUE!</v>
      </c>
      <c r="K16" s="7" t="s">
        <v>12</v>
      </c>
      <c r="L16" s="18" t="e">
        <f t="shared" ref="L16" si="14">J16-G16</f>
        <v>#VALUE!</v>
      </c>
      <c r="M16" s="19"/>
    </row>
    <row r="17" spans="2:13" x14ac:dyDescent="0.25">
      <c r="B17" s="9" t="s">
        <v>79</v>
      </c>
      <c r="C17" s="27" t="s">
        <v>58</v>
      </c>
      <c r="D17" s="16">
        <v>58</v>
      </c>
      <c r="E17" s="17" t="s">
        <v>11</v>
      </c>
      <c r="F17" s="69" t="s">
        <v>69</v>
      </c>
      <c r="G17" s="7" t="e">
        <f t="shared" si="0"/>
        <v>#VALUE!</v>
      </c>
      <c r="H17" s="7" t="s">
        <v>12</v>
      </c>
      <c r="I17" s="7"/>
      <c r="J17" s="7" t="e">
        <f t="shared" si="1"/>
        <v>#VALUE!</v>
      </c>
      <c r="K17" s="7" t="s">
        <v>12</v>
      </c>
      <c r="L17" s="18" t="e">
        <f t="shared" si="2"/>
        <v>#VALUE!</v>
      </c>
      <c r="M17" s="19"/>
    </row>
    <row r="18" spans="2:13" x14ac:dyDescent="0.25">
      <c r="B18" s="9" t="s">
        <v>84</v>
      </c>
      <c r="C18" s="27" t="s">
        <v>66</v>
      </c>
      <c r="D18" s="16">
        <v>9</v>
      </c>
      <c r="E18" s="17" t="s">
        <v>11</v>
      </c>
      <c r="F18" s="69" t="s">
        <v>69</v>
      </c>
      <c r="G18" s="7" t="e">
        <f t="shared" ref="G18" si="15">D18*F18</f>
        <v>#VALUE!</v>
      </c>
      <c r="H18" s="7" t="s">
        <v>12</v>
      </c>
      <c r="I18" s="7"/>
      <c r="J18" s="7" t="e">
        <f t="shared" ref="J18" si="16">G18*1.21</f>
        <v>#VALUE!</v>
      </c>
      <c r="K18" s="7" t="s">
        <v>12</v>
      </c>
      <c r="L18" s="18" t="e">
        <f t="shared" ref="L18" si="17">J18-G18</f>
        <v>#VALUE!</v>
      </c>
      <c r="M18" s="19"/>
    </row>
    <row r="19" spans="2:13" x14ac:dyDescent="0.25">
      <c r="B19" s="9" t="s">
        <v>88</v>
      </c>
      <c r="C19" s="27" t="s">
        <v>55</v>
      </c>
      <c r="D19" s="16">
        <f>492+4</f>
        <v>496</v>
      </c>
      <c r="E19" s="17" t="s">
        <v>11</v>
      </c>
      <c r="F19" s="69" t="s">
        <v>69</v>
      </c>
      <c r="G19" s="7" t="e">
        <f t="shared" ref="G19" si="18">D19*F19</f>
        <v>#VALUE!</v>
      </c>
      <c r="H19" s="7" t="s">
        <v>12</v>
      </c>
      <c r="I19" s="7"/>
      <c r="J19" s="7" t="e">
        <f t="shared" ref="J19" si="19">G19*1.21</f>
        <v>#VALUE!</v>
      </c>
      <c r="K19" s="7" t="s">
        <v>12</v>
      </c>
      <c r="L19" s="18" t="e">
        <f t="shared" ref="L19" si="20">J19-G19</f>
        <v>#VALUE!</v>
      </c>
      <c r="M19" s="19"/>
    </row>
    <row r="20" spans="2:13" x14ac:dyDescent="0.25">
      <c r="B20" s="9" t="s">
        <v>89</v>
      </c>
      <c r="C20" s="27" t="s">
        <v>46</v>
      </c>
      <c r="D20" s="16">
        <f>4920+25</f>
        <v>4945</v>
      </c>
      <c r="E20" s="17" t="s">
        <v>45</v>
      </c>
      <c r="F20" s="69" t="s">
        <v>69</v>
      </c>
      <c r="G20" s="7" t="e">
        <f t="shared" si="0"/>
        <v>#VALUE!</v>
      </c>
      <c r="H20" s="7" t="s">
        <v>12</v>
      </c>
      <c r="I20" s="7"/>
      <c r="J20" s="7" t="e">
        <f t="shared" si="1"/>
        <v>#VALUE!</v>
      </c>
      <c r="K20" s="7" t="s">
        <v>12</v>
      </c>
      <c r="L20" s="18" t="e">
        <f t="shared" si="2"/>
        <v>#VALUE!</v>
      </c>
      <c r="M20" s="19"/>
    </row>
    <row r="21" spans="2:13" x14ac:dyDescent="0.25">
      <c r="B21" s="4"/>
      <c r="C21" s="28"/>
      <c r="D21" s="29"/>
      <c r="E21" s="29"/>
      <c r="F21" s="30"/>
      <c r="G21" s="31"/>
      <c r="H21" s="31"/>
      <c r="I21" s="31"/>
      <c r="J21" s="31"/>
      <c r="K21" s="31"/>
      <c r="L21" s="31"/>
      <c r="M21" s="32"/>
    </row>
    <row r="22" spans="2:13" x14ac:dyDescent="0.25">
      <c r="B22" s="3" t="s">
        <v>17</v>
      </c>
      <c r="C22" s="23" t="s">
        <v>18</v>
      </c>
      <c r="D22" s="24"/>
      <c r="E22" s="24"/>
      <c r="F22" s="24"/>
      <c r="G22" s="26"/>
      <c r="H22" s="26"/>
      <c r="I22" s="18"/>
      <c r="J22" s="26"/>
      <c r="K22" s="26"/>
      <c r="L22" s="26"/>
      <c r="M22" s="19"/>
    </row>
    <row r="23" spans="2:13" x14ac:dyDescent="0.25">
      <c r="B23" s="5" t="s">
        <v>19</v>
      </c>
      <c r="C23" s="12" t="s">
        <v>47</v>
      </c>
      <c r="D23" s="17">
        <v>492</v>
      </c>
      <c r="E23" s="17" t="s">
        <v>11</v>
      </c>
      <c r="F23" s="69" t="s">
        <v>69</v>
      </c>
      <c r="G23" s="18" t="e">
        <f t="shared" ref="G23" si="21">D23*F23</f>
        <v>#VALUE!</v>
      </c>
      <c r="H23" s="18" t="s">
        <v>12</v>
      </c>
      <c r="I23" s="18"/>
      <c r="J23" s="18" t="e">
        <f t="shared" ref="J23:J32" si="22">G23*1.21</f>
        <v>#VALUE!</v>
      </c>
      <c r="K23" s="18" t="s">
        <v>12</v>
      </c>
      <c r="L23" s="18" t="e">
        <f t="shared" ref="L23:L32" si="23">J23-G23</f>
        <v>#VALUE!</v>
      </c>
      <c r="M23" s="19"/>
    </row>
    <row r="24" spans="2:13" x14ac:dyDescent="0.25">
      <c r="B24" s="5" t="s">
        <v>20</v>
      </c>
      <c r="C24" s="12" t="s">
        <v>53</v>
      </c>
      <c r="D24" s="17">
        <v>492</v>
      </c>
      <c r="E24" s="17" t="s">
        <v>11</v>
      </c>
      <c r="F24" s="69" t="s">
        <v>69</v>
      </c>
      <c r="G24" s="18" t="e">
        <f t="shared" ref="G24:G32" si="24">D24*F24</f>
        <v>#VALUE!</v>
      </c>
      <c r="H24" s="18" t="s">
        <v>12</v>
      </c>
      <c r="I24" s="18"/>
      <c r="J24" s="18" t="e">
        <f t="shared" si="22"/>
        <v>#VALUE!</v>
      </c>
      <c r="K24" s="18" t="s">
        <v>12</v>
      </c>
      <c r="L24" s="18" t="e">
        <f t="shared" si="23"/>
        <v>#VALUE!</v>
      </c>
      <c r="M24" s="19"/>
    </row>
    <row r="25" spans="2:13" x14ac:dyDescent="0.25">
      <c r="B25" s="5" t="s">
        <v>41</v>
      </c>
      <c r="C25" s="12" t="s">
        <v>83</v>
      </c>
      <c r="D25" s="17">
        <v>4</v>
      </c>
      <c r="E25" s="17" t="s">
        <v>11</v>
      </c>
      <c r="F25" s="69" t="s">
        <v>69</v>
      </c>
      <c r="G25" s="18" t="e">
        <f t="shared" ref="G25" si="25">D25*F25</f>
        <v>#VALUE!</v>
      </c>
      <c r="H25" s="18" t="s">
        <v>12</v>
      </c>
      <c r="I25" s="18"/>
      <c r="J25" s="18" t="e">
        <f t="shared" ref="J25" si="26">G25*1.21</f>
        <v>#VALUE!</v>
      </c>
      <c r="K25" s="18" t="s">
        <v>12</v>
      </c>
      <c r="L25" s="18" t="e">
        <f t="shared" ref="L25" si="27">J25-G25</f>
        <v>#VALUE!</v>
      </c>
      <c r="M25" s="19"/>
    </row>
    <row r="26" spans="2:13" ht="75.599999999999994" customHeight="1" x14ac:dyDescent="0.25">
      <c r="B26" s="5" t="s">
        <v>43</v>
      </c>
      <c r="C26" s="71" t="s">
        <v>91</v>
      </c>
      <c r="D26" s="17">
        <v>2</v>
      </c>
      <c r="E26" s="17" t="s">
        <v>11</v>
      </c>
      <c r="F26" s="69" t="s">
        <v>69</v>
      </c>
      <c r="G26" s="18" t="e">
        <f t="shared" ref="G26" si="28">D26*F26</f>
        <v>#VALUE!</v>
      </c>
      <c r="H26" s="18" t="s">
        <v>12</v>
      </c>
      <c r="I26" s="18"/>
      <c r="J26" s="18" t="e">
        <f t="shared" ref="J26" si="29">G26*1.21</f>
        <v>#VALUE!</v>
      </c>
      <c r="K26" s="18" t="s">
        <v>12</v>
      </c>
      <c r="L26" s="18" t="e">
        <f t="shared" ref="L26" si="30">J26-G26</f>
        <v>#VALUE!</v>
      </c>
      <c r="M26" s="19"/>
    </row>
    <row r="27" spans="2:13" ht="90" x14ac:dyDescent="0.25">
      <c r="B27" s="5" t="s">
        <v>63</v>
      </c>
      <c r="C27" s="71" t="s">
        <v>92</v>
      </c>
      <c r="D27" s="17">
        <v>2</v>
      </c>
      <c r="E27" s="17" t="s">
        <v>11</v>
      </c>
      <c r="F27" s="69" t="s">
        <v>69</v>
      </c>
      <c r="G27" s="18" t="e">
        <f t="shared" ref="G27" si="31">D27*F27</f>
        <v>#VALUE!</v>
      </c>
      <c r="H27" s="18" t="s">
        <v>12</v>
      </c>
      <c r="I27" s="18"/>
      <c r="J27" s="18" t="e">
        <f t="shared" ref="J27" si="32">G27*1.21</f>
        <v>#VALUE!</v>
      </c>
      <c r="K27" s="18" t="s">
        <v>12</v>
      </c>
      <c r="L27" s="18" t="e">
        <f t="shared" ref="L27" si="33">J27-G27</f>
        <v>#VALUE!</v>
      </c>
      <c r="M27" s="19"/>
    </row>
    <row r="28" spans="2:13" x14ac:dyDescent="0.25">
      <c r="B28" s="5" t="s">
        <v>49</v>
      </c>
      <c r="C28" s="12" t="s">
        <v>59</v>
      </c>
      <c r="D28" s="17">
        <v>67</v>
      </c>
      <c r="E28" s="17" t="s">
        <v>11</v>
      </c>
      <c r="F28" s="69" t="s">
        <v>69</v>
      </c>
      <c r="G28" s="18" t="e">
        <f t="shared" si="24"/>
        <v>#VALUE!</v>
      </c>
      <c r="H28" s="18" t="s">
        <v>12</v>
      </c>
      <c r="I28" s="18"/>
      <c r="J28" s="18" t="e">
        <f t="shared" si="22"/>
        <v>#VALUE!</v>
      </c>
      <c r="K28" s="18" t="s">
        <v>12</v>
      </c>
      <c r="L28" s="18" t="e">
        <f t="shared" si="23"/>
        <v>#VALUE!</v>
      </c>
      <c r="M28" s="19"/>
    </row>
    <row r="29" spans="2:13" x14ac:dyDescent="0.25">
      <c r="B29" s="5" t="s">
        <v>64</v>
      </c>
      <c r="C29" s="12" t="s">
        <v>81</v>
      </c>
      <c r="D29" s="17">
        <v>483</v>
      </c>
      <c r="E29" s="17" t="s">
        <v>11</v>
      </c>
      <c r="F29" s="69" t="s">
        <v>69</v>
      </c>
      <c r="G29" s="18" t="e">
        <f t="shared" ref="G29" si="34">D29*F29</f>
        <v>#VALUE!</v>
      </c>
      <c r="H29" s="18" t="s">
        <v>12</v>
      </c>
      <c r="I29" s="18"/>
      <c r="J29" s="18" t="e">
        <f t="shared" ref="J29" si="35">G29*1.21</f>
        <v>#VALUE!</v>
      </c>
      <c r="K29" s="18" t="s">
        <v>12</v>
      </c>
      <c r="L29" s="18" t="e">
        <f t="shared" ref="L29" si="36">J29-G29</f>
        <v>#VALUE!</v>
      </c>
      <c r="M29" s="19"/>
    </row>
    <row r="30" spans="2:13" x14ac:dyDescent="0.25">
      <c r="B30" s="5" t="s">
        <v>65</v>
      </c>
      <c r="C30" s="12" t="s">
        <v>56</v>
      </c>
      <c r="D30" s="17">
        <v>67</v>
      </c>
      <c r="E30" s="17" t="s">
        <v>11</v>
      </c>
      <c r="F30" s="69" t="s">
        <v>69</v>
      </c>
      <c r="G30" s="18" t="e">
        <f t="shared" ref="G30" si="37">D30*F30</f>
        <v>#VALUE!</v>
      </c>
      <c r="H30" s="18" t="s">
        <v>12</v>
      </c>
      <c r="I30" s="18"/>
      <c r="J30" s="18" t="e">
        <f t="shared" si="22"/>
        <v>#VALUE!</v>
      </c>
      <c r="K30" s="18" t="s">
        <v>12</v>
      </c>
      <c r="L30" s="18" t="e">
        <f t="shared" si="23"/>
        <v>#VALUE!</v>
      </c>
      <c r="M30" s="19"/>
    </row>
    <row r="31" spans="2:13" x14ac:dyDescent="0.25">
      <c r="B31" s="5" t="s">
        <v>82</v>
      </c>
      <c r="C31" s="12" t="s">
        <v>57</v>
      </c>
      <c r="D31" s="17">
        <v>67</v>
      </c>
      <c r="E31" s="17" t="s">
        <v>11</v>
      </c>
      <c r="F31" s="69" t="s">
        <v>69</v>
      </c>
      <c r="G31" s="18" t="e">
        <f t="shared" ref="G31" si="38">D31*F31</f>
        <v>#VALUE!</v>
      </c>
      <c r="H31" s="18" t="s">
        <v>12</v>
      </c>
      <c r="I31" s="18"/>
      <c r="J31" s="18" t="e">
        <f t="shared" si="22"/>
        <v>#VALUE!</v>
      </c>
      <c r="K31" s="18" t="s">
        <v>12</v>
      </c>
      <c r="L31" s="18" t="e">
        <f t="shared" si="23"/>
        <v>#VALUE!</v>
      </c>
      <c r="M31" s="19"/>
    </row>
    <row r="32" spans="2:13" x14ac:dyDescent="0.25">
      <c r="B32" s="5" t="s">
        <v>85</v>
      </c>
      <c r="C32" s="12" t="s">
        <v>48</v>
      </c>
      <c r="D32" s="16">
        <f>D20</f>
        <v>4945</v>
      </c>
      <c r="E32" s="17" t="s">
        <v>45</v>
      </c>
      <c r="F32" s="69" t="s">
        <v>69</v>
      </c>
      <c r="G32" s="18" t="e">
        <f t="shared" si="24"/>
        <v>#VALUE!</v>
      </c>
      <c r="H32" s="7" t="s">
        <v>12</v>
      </c>
      <c r="I32" s="7"/>
      <c r="J32" s="18" t="e">
        <f t="shared" si="22"/>
        <v>#VALUE!</v>
      </c>
      <c r="K32" s="18" t="s">
        <v>12</v>
      </c>
      <c r="L32" s="18" t="e">
        <f t="shared" si="23"/>
        <v>#VALUE!</v>
      </c>
      <c r="M32" s="19"/>
    </row>
    <row r="33" spans="2:13" x14ac:dyDescent="0.25">
      <c r="B33" s="5" t="s">
        <v>86</v>
      </c>
      <c r="C33" s="11" t="s">
        <v>99</v>
      </c>
      <c r="D33" s="55">
        <v>483</v>
      </c>
      <c r="E33" s="17" t="s">
        <v>101</v>
      </c>
      <c r="F33" s="69" t="s">
        <v>69</v>
      </c>
      <c r="G33" s="18" t="s">
        <v>12</v>
      </c>
      <c r="H33" s="18" t="e">
        <f>D33*F33</f>
        <v>#VALUE!</v>
      </c>
      <c r="I33" s="7"/>
      <c r="J33" s="18" t="s">
        <v>12</v>
      </c>
      <c r="K33" s="18" t="e">
        <f t="shared" ref="K33" si="39">H33*1.21</f>
        <v>#VALUE!</v>
      </c>
      <c r="L33" s="18" t="e">
        <f>K33-H33</f>
        <v>#VALUE!</v>
      </c>
      <c r="M33" s="19"/>
    </row>
    <row r="34" spans="2:13" x14ac:dyDescent="0.25">
      <c r="B34" s="5" t="s">
        <v>87</v>
      </c>
      <c r="C34" s="11" t="s">
        <v>102</v>
      </c>
      <c r="D34" s="16">
        <v>1932</v>
      </c>
      <c r="E34" s="17" t="s">
        <v>103</v>
      </c>
      <c r="F34" s="69" t="s">
        <v>69</v>
      </c>
      <c r="G34" s="18" t="s">
        <v>12</v>
      </c>
      <c r="H34" s="18" t="e">
        <f>D34*F34</f>
        <v>#VALUE!</v>
      </c>
      <c r="I34" s="7"/>
      <c r="J34" s="18" t="s">
        <v>12</v>
      </c>
      <c r="K34" s="18" t="e">
        <f t="shared" ref="K34:K36" si="40">H34*1.21</f>
        <v>#VALUE!</v>
      </c>
      <c r="L34" s="18" t="e">
        <f>K34-H34</f>
        <v>#VALUE!</v>
      </c>
      <c r="M34" s="19"/>
    </row>
    <row r="35" spans="2:13" x14ac:dyDescent="0.25">
      <c r="B35" s="5" t="s">
        <v>106</v>
      </c>
      <c r="C35" s="11" t="s">
        <v>111</v>
      </c>
      <c r="D35" s="16">
        <v>1</v>
      </c>
      <c r="E35" s="17" t="s">
        <v>16</v>
      </c>
      <c r="F35" s="69" t="s">
        <v>69</v>
      </c>
      <c r="G35" s="18" t="s">
        <v>12</v>
      </c>
      <c r="H35" s="18" t="e">
        <f>D35*F35</f>
        <v>#VALUE!</v>
      </c>
      <c r="I35" s="7"/>
      <c r="J35" s="18" t="s">
        <v>12</v>
      </c>
      <c r="K35" s="18" t="e">
        <f t="shared" si="40"/>
        <v>#VALUE!</v>
      </c>
      <c r="L35" s="18" t="e">
        <f>K35-H35</f>
        <v>#VALUE!</v>
      </c>
      <c r="M35" s="19"/>
    </row>
    <row r="36" spans="2:13" x14ac:dyDescent="0.25">
      <c r="B36" s="5" t="s">
        <v>107</v>
      </c>
      <c r="C36" s="11" t="s">
        <v>104</v>
      </c>
      <c r="D36" s="55">
        <v>50</v>
      </c>
      <c r="E36" s="17" t="s">
        <v>100</v>
      </c>
      <c r="F36" s="69" t="s">
        <v>69</v>
      </c>
      <c r="G36" s="18" t="s">
        <v>12</v>
      </c>
      <c r="H36" s="18" t="e">
        <f>D36*F36</f>
        <v>#VALUE!</v>
      </c>
      <c r="I36" s="7"/>
      <c r="J36" s="18" t="s">
        <v>12</v>
      </c>
      <c r="K36" s="18" t="e">
        <f t="shared" si="40"/>
        <v>#VALUE!</v>
      </c>
      <c r="L36" s="18" t="e">
        <f>K36-H36</f>
        <v>#VALUE!</v>
      </c>
      <c r="M36" s="19"/>
    </row>
    <row r="37" spans="2:13" x14ac:dyDescent="0.25">
      <c r="B37" s="5" t="s">
        <v>108</v>
      </c>
      <c r="C37" s="11" t="s">
        <v>105</v>
      </c>
      <c r="D37" s="55">
        <v>50</v>
      </c>
      <c r="E37" s="17" t="s">
        <v>100</v>
      </c>
      <c r="F37" s="69" t="s">
        <v>69</v>
      </c>
      <c r="G37" s="18" t="s">
        <v>12</v>
      </c>
      <c r="H37" s="18" t="e">
        <f>D37*F37</f>
        <v>#VALUE!</v>
      </c>
      <c r="I37" s="7"/>
      <c r="J37" s="18" t="s">
        <v>12</v>
      </c>
      <c r="K37" s="18" t="e">
        <f t="shared" ref="K37" si="41">H37*1.21</f>
        <v>#VALUE!</v>
      </c>
      <c r="L37" s="18" t="e">
        <f>K37-H37</f>
        <v>#VALUE!</v>
      </c>
      <c r="M37" s="19"/>
    </row>
    <row r="38" spans="2:13" x14ac:dyDescent="0.25">
      <c r="B38" s="4"/>
      <c r="C38" s="28"/>
      <c r="D38" s="29"/>
      <c r="E38" s="29"/>
      <c r="F38" s="34"/>
      <c r="G38" s="31"/>
      <c r="H38" s="31"/>
      <c r="I38" s="31"/>
      <c r="J38" s="31"/>
      <c r="K38" s="31"/>
      <c r="L38" s="31"/>
      <c r="M38" s="32"/>
    </row>
    <row r="39" spans="2:13" x14ac:dyDescent="0.25">
      <c r="B39" s="3" t="s">
        <v>21</v>
      </c>
      <c r="C39" s="23" t="s">
        <v>22</v>
      </c>
      <c r="D39" s="24"/>
      <c r="E39" s="24"/>
      <c r="F39" s="33"/>
      <c r="G39" s="26"/>
      <c r="H39" s="26"/>
      <c r="I39" s="18"/>
      <c r="J39" s="26"/>
      <c r="K39" s="26"/>
      <c r="L39" s="26"/>
      <c r="M39" s="19"/>
    </row>
    <row r="40" spans="2:13" x14ac:dyDescent="0.25">
      <c r="B40" s="5" t="s">
        <v>23</v>
      </c>
      <c r="C40" s="12" t="s">
        <v>38</v>
      </c>
      <c r="D40" s="17">
        <f>D24</f>
        <v>492</v>
      </c>
      <c r="E40" s="17" t="s">
        <v>25</v>
      </c>
      <c r="F40" s="69" t="s">
        <v>69</v>
      </c>
      <c r="G40" s="18" t="e">
        <f t="shared" ref="G40:G42" si="42">D40*F40</f>
        <v>#VALUE!</v>
      </c>
      <c r="H40" s="18" t="s">
        <v>12</v>
      </c>
      <c r="I40" s="18"/>
      <c r="J40" s="18" t="e">
        <f t="shared" ref="J40" si="43">G40*1.21</f>
        <v>#VALUE!</v>
      </c>
      <c r="K40" s="18" t="s">
        <v>12</v>
      </c>
      <c r="L40" s="18" t="e">
        <f>J40-G40</f>
        <v>#VALUE!</v>
      </c>
      <c r="M40" s="19"/>
    </row>
    <row r="41" spans="2:13" x14ac:dyDescent="0.25">
      <c r="B41" s="5" t="s">
        <v>24</v>
      </c>
      <c r="C41" s="12" t="s">
        <v>44</v>
      </c>
      <c r="D41" s="17">
        <v>492</v>
      </c>
      <c r="E41" s="17" t="s">
        <v>11</v>
      </c>
      <c r="F41" s="69" t="s">
        <v>69</v>
      </c>
      <c r="G41" s="18" t="e">
        <f t="shared" si="42"/>
        <v>#VALUE!</v>
      </c>
      <c r="H41" s="18" t="s">
        <v>12</v>
      </c>
      <c r="I41" s="18"/>
      <c r="J41" s="18" t="e">
        <f t="shared" ref="J41:J42" si="44">G41*1.21</f>
        <v>#VALUE!</v>
      </c>
      <c r="K41" s="18" t="s">
        <v>12</v>
      </c>
      <c r="L41" s="18" t="e">
        <f>J41-G41</f>
        <v>#VALUE!</v>
      </c>
      <c r="M41" s="19"/>
    </row>
    <row r="42" spans="2:13" x14ac:dyDescent="0.25">
      <c r="B42" s="5" t="s">
        <v>42</v>
      </c>
      <c r="C42" s="12" t="s">
        <v>52</v>
      </c>
      <c r="D42" s="17">
        <v>1</v>
      </c>
      <c r="E42" s="17" t="s">
        <v>16</v>
      </c>
      <c r="F42" s="69" t="s">
        <v>69</v>
      </c>
      <c r="G42" s="18" t="e">
        <f t="shared" si="42"/>
        <v>#VALUE!</v>
      </c>
      <c r="H42" s="18" t="s">
        <v>12</v>
      </c>
      <c r="I42" s="18"/>
      <c r="J42" s="18" t="e">
        <f t="shared" si="44"/>
        <v>#VALUE!</v>
      </c>
      <c r="K42" s="18" t="s">
        <v>12</v>
      </c>
      <c r="L42" s="18" t="e">
        <f>J42-G42</f>
        <v>#VALUE!</v>
      </c>
      <c r="M42" s="19"/>
    </row>
    <row r="43" spans="2:13" x14ac:dyDescent="0.25">
      <c r="B43" s="5" t="s">
        <v>51</v>
      </c>
      <c r="C43" s="12" t="s">
        <v>54</v>
      </c>
      <c r="D43" s="17">
        <v>1</v>
      </c>
      <c r="E43" s="17" t="s">
        <v>16</v>
      </c>
      <c r="F43" s="69" t="s">
        <v>69</v>
      </c>
      <c r="G43" s="18" t="s">
        <v>12</v>
      </c>
      <c r="H43" s="18" t="e">
        <f t="shared" ref="H43" si="45">D43*F43</f>
        <v>#VALUE!</v>
      </c>
      <c r="I43" s="18"/>
      <c r="J43" s="18" t="s">
        <v>12</v>
      </c>
      <c r="K43" s="18" t="e">
        <f>H43*1.21</f>
        <v>#VALUE!</v>
      </c>
      <c r="L43" s="18" t="e">
        <f>K43-H43</f>
        <v>#VALUE!</v>
      </c>
      <c r="M43" s="19"/>
    </row>
    <row r="44" spans="2:13" x14ac:dyDescent="0.25">
      <c r="B44" s="5" t="s">
        <v>51</v>
      </c>
      <c r="C44" s="12" t="s">
        <v>50</v>
      </c>
      <c r="D44" s="17">
        <v>1</v>
      </c>
      <c r="E44" s="17" t="s">
        <v>16</v>
      </c>
      <c r="F44" s="69" t="s">
        <v>69</v>
      </c>
      <c r="G44" s="18" t="s">
        <v>12</v>
      </c>
      <c r="H44" s="18" t="e">
        <f t="shared" ref="H44" si="46">D44*F44</f>
        <v>#VALUE!</v>
      </c>
      <c r="I44" s="18"/>
      <c r="J44" s="18" t="s">
        <v>12</v>
      </c>
      <c r="K44" s="18" t="e">
        <f>H44*1.21</f>
        <v>#VALUE!</v>
      </c>
      <c r="L44" s="18" t="e">
        <f>K44-H44</f>
        <v>#VALUE!</v>
      </c>
      <c r="M44" s="19"/>
    </row>
    <row r="46" spans="2:13" x14ac:dyDescent="0.25">
      <c r="B46" s="3" t="s">
        <v>26</v>
      </c>
      <c r="C46" s="35" t="e">
        <f>SUM(G6:H44)</f>
        <v>#VALUE!</v>
      </c>
      <c r="D46" s="23"/>
      <c r="E46" s="23"/>
      <c r="F46" s="36"/>
      <c r="G46" s="35" t="e">
        <f>SUM(G6:G44)</f>
        <v>#VALUE!</v>
      </c>
      <c r="H46" s="35" t="e">
        <f>SUM(H6:H44)</f>
        <v>#VALUE!</v>
      </c>
      <c r="I46" s="37"/>
      <c r="J46" s="35" t="e">
        <f>SUM(J6:J44)</f>
        <v>#VALUE!</v>
      </c>
      <c r="K46" s="35" t="e">
        <f>SUM(K6:K44)</f>
        <v>#VALUE!</v>
      </c>
      <c r="L46" s="35" t="e">
        <f>SUM(L6:L44)</f>
        <v>#VALUE!</v>
      </c>
      <c r="M46" s="38"/>
    </row>
    <row r="47" spans="2:13" x14ac:dyDescent="0.25">
      <c r="B47" s="4"/>
      <c r="C47" s="39"/>
      <c r="D47" s="29"/>
      <c r="E47" s="29"/>
      <c r="F47" s="30"/>
      <c r="G47" s="31"/>
      <c r="H47" s="31"/>
      <c r="I47" s="31"/>
      <c r="J47" s="31"/>
      <c r="K47" s="31"/>
      <c r="L47" s="31"/>
      <c r="M47" s="32"/>
    </row>
    <row r="48" spans="2:13" ht="13.5" thickBot="1" x14ac:dyDescent="0.3">
      <c r="B48" s="3"/>
      <c r="C48" s="40" t="s">
        <v>27</v>
      </c>
      <c r="D48" s="6"/>
      <c r="E48" s="6" t="s">
        <v>28</v>
      </c>
      <c r="F48" s="41" t="s">
        <v>29</v>
      </c>
      <c r="G48" s="6" t="s">
        <v>30</v>
      </c>
      <c r="H48" s="53" t="s">
        <v>31</v>
      </c>
      <c r="I48" s="42"/>
      <c r="J48" s="62"/>
      <c r="K48" s="63"/>
      <c r="L48" s="63"/>
      <c r="M48" s="43"/>
    </row>
    <row r="49" spans="2:13" ht="13.5" thickBot="1" x14ac:dyDescent="0.3">
      <c r="B49" s="5" t="s">
        <v>32</v>
      </c>
      <c r="C49" s="44" t="s">
        <v>33</v>
      </c>
      <c r="D49" s="17"/>
      <c r="E49" s="17"/>
      <c r="F49" s="13" t="e">
        <f>C46</f>
        <v>#VALUE!</v>
      </c>
      <c r="G49" s="52" t="e">
        <f>H49-F49</f>
        <v>#VALUE!</v>
      </c>
      <c r="H49" s="54" t="e">
        <f>F49*1.21</f>
        <v>#VALUE!</v>
      </c>
      <c r="I49" s="43"/>
      <c r="J49" s="62"/>
      <c r="K49" s="63"/>
      <c r="L49" s="63"/>
      <c r="M49" s="43"/>
    </row>
    <row r="50" spans="2:13" ht="13.5" thickBot="1" x14ac:dyDescent="0.3">
      <c r="B50" s="5" t="s">
        <v>34</v>
      </c>
      <c r="C50" s="44" t="s">
        <v>35</v>
      </c>
      <c r="D50" s="44"/>
      <c r="E50" s="45" t="e">
        <f>F50/F49</f>
        <v>#VALUE!</v>
      </c>
      <c r="F50" s="46" t="e">
        <f>G46</f>
        <v>#VALUE!</v>
      </c>
      <c r="G50" s="52" t="e">
        <f>H50-F50</f>
        <v>#VALUE!</v>
      </c>
      <c r="H50" s="54" t="e">
        <f>F50*1.21</f>
        <v>#VALUE!</v>
      </c>
      <c r="I50" s="43"/>
      <c r="J50" s="63"/>
      <c r="K50" s="63"/>
      <c r="L50" s="63"/>
      <c r="M50" s="43"/>
    </row>
    <row r="51" spans="2:13" x14ac:dyDescent="0.25">
      <c r="B51" s="5" t="s">
        <v>36</v>
      </c>
      <c r="C51" s="44" t="s">
        <v>37</v>
      </c>
      <c r="D51" s="44"/>
      <c r="E51" s="45" t="e">
        <f>F51/F49</f>
        <v>#VALUE!</v>
      </c>
      <c r="F51" s="46" t="e">
        <f>H46</f>
        <v>#VALUE!</v>
      </c>
      <c r="G51" s="18" t="e">
        <f>H51-F51</f>
        <v>#VALUE!</v>
      </c>
      <c r="H51" s="7" t="e">
        <f>F51*1.21</f>
        <v>#VALUE!</v>
      </c>
      <c r="I51" s="42"/>
      <c r="J51" s="63"/>
      <c r="K51" s="63"/>
      <c r="L51" s="63"/>
      <c r="M51" s="43"/>
    </row>
    <row r="52" spans="2:13" x14ac:dyDescent="0.25">
      <c r="B52" s="4"/>
      <c r="C52" s="58"/>
      <c r="D52" s="58"/>
      <c r="E52" s="59"/>
      <c r="F52" s="60"/>
      <c r="G52" s="61"/>
      <c r="H52" s="61"/>
      <c r="I52" s="43"/>
      <c r="J52" s="63"/>
      <c r="K52" s="63"/>
      <c r="L52" s="63"/>
      <c r="M52" s="43"/>
    </row>
    <row r="53" spans="2:13" x14ac:dyDescent="0.25">
      <c r="B53" s="4"/>
      <c r="C53" s="58"/>
      <c r="D53" s="58"/>
      <c r="E53" s="59"/>
      <c r="F53" s="60"/>
      <c r="G53" s="61"/>
      <c r="H53" s="61"/>
      <c r="I53" s="43"/>
      <c r="J53" s="63"/>
      <c r="K53" s="63"/>
      <c r="L53" s="63"/>
      <c r="M53" s="43"/>
    </row>
    <row r="54" spans="2:13" ht="15" x14ac:dyDescent="0.25">
      <c r="B54" s="4"/>
      <c r="C54" s="58"/>
      <c r="D54" s="58"/>
      <c r="E54" s="59"/>
      <c r="F54" s="60"/>
      <c r="G54" s="61"/>
      <c r="H54" s="61"/>
      <c r="I54" s="43"/>
      <c r="J54" s="84"/>
      <c r="K54" s="84"/>
      <c r="L54" s="84"/>
      <c r="M54" s="43"/>
    </row>
    <row r="55" spans="2:13" ht="15.75" x14ac:dyDescent="0.25">
      <c r="B55" s="4"/>
      <c r="C55" s="74" t="s">
        <v>94</v>
      </c>
      <c r="D55" s="29"/>
      <c r="E55" s="29"/>
      <c r="F55" s="30"/>
      <c r="G55" s="31"/>
      <c r="H55" s="31"/>
      <c r="I55" s="31"/>
      <c r="J55" s="84"/>
      <c r="K55" s="84"/>
      <c r="L55" s="84"/>
      <c r="M55" s="32"/>
    </row>
    <row r="56" spans="2:13" ht="15.75" x14ac:dyDescent="0.25">
      <c r="B56" s="4"/>
      <c r="C56" s="75"/>
      <c r="D56" s="29"/>
      <c r="E56" s="29"/>
      <c r="F56" s="72"/>
      <c r="G56" s="79"/>
      <c r="H56" s="79"/>
      <c r="I56" s="73"/>
      <c r="J56" s="79"/>
      <c r="K56" s="79"/>
      <c r="L56" s="73"/>
      <c r="M56" s="47"/>
    </row>
    <row r="57" spans="2:13" ht="15.75" x14ac:dyDescent="0.25">
      <c r="B57" s="4"/>
      <c r="C57" s="75"/>
      <c r="D57" s="29"/>
      <c r="E57" s="29"/>
      <c r="F57" s="72"/>
      <c r="G57" s="73"/>
      <c r="H57" s="73"/>
      <c r="I57" s="73"/>
      <c r="J57" s="73"/>
      <c r="K57" s="73"/>
      <c r="L57" s="73"/>
      <c r="M57" s="47"/>
    </row>
    <row r="58" spans="2:13" ht="15.75" x14ac:dyDescent="0.25">
      <c r="B58" s="4"/>
      <c r="C58" s="75"/>
      <c r="D58" s="29"/>
      <c r="E58" s="29"/>
      <c r="F58" s="72"/>
      <c r="G58" s="73"/>
      <c r="H58" s="73"/>
      <c r="I58" s="73"/>
      <c r="J58" s="73"/>
      <c r="K58" s="73"/>
      <c r="L58" s="73"/>
      <c r="M58" s="47"/>
    </row>
    <row r="59" spans="2:13" ht="15.75" x14ac:dyDescent="0.25">
      <c r="C59" s="75"/>
    </row>
    <row r="60" spans="2:13" ht="15.75" x14ac:dyDescent="0.25">
      <c r="C60" s="76" t="s">
        <v>95</v>
      </c>
      <c r="F60" s="48"/>
    </row>
    <row r="61" spans="2:13" ht="15.75" x14ac:dyDescent="0.25">
      <c r="C61" s="77" t="s">
        <v>96</v>
      </c>
    </row>
    <row r="62" spans="2:13" ht="15.75" x14ac:dyDescent="0.25">
      <c r="C62" s="77" t="s">
        <v>97</v>
      </c>
    </row>
    <row r="63" spans="2:13" ht="15.75" x14ac:dyDescent="0.25">
      <c r="C63" s="77" t="s">
        <v>98</v>
      </c>
      <c r="F63" s="14"/>
    </row>
  </sheetData>
  <mergeCells count="13">
    <mergeCell ref="D2:E2"/>
    <mergeCell ref="G56:H56"/>
    <mergeCell ref="B2:C2"/>
    <mergeCell ref="L3:L5"/>
    <mergeCell ref="J56:K56"/>
    <mergeCell ref="B3:B4"/>
    <mergeCell ref="C3:C4"/>
    <mergeCell ref="D3:D4"/>
    <mergeCell ref="E3:E4"/>
    <mergeCell ref="F3:H3"/>
    <mergeCell ref="J3:K3"/>
    <mergeCell ref="J54:L54"/>
    <mergeCell ref="J55:L55"/>
  </mergeCells>
  <phoneticPr fontId="12" type="noConversion"/>
  <pageMargins left="0.7" right="0.7" top="0.75" bottom="0.75" header="0.3" footer="0.3"/>
  <pageSetup paperSize="9" scale="67" orientation="landscape" r:id="rId1"/>
  <ignoredErrors>
    <ignoredError sqref="B2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2023-09-18T10:03:52Z</dcterms:modified>
</cp:coreProperties>
</file>